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<sst xmlns="http://schemas.openxmlformats.org/spreadsheetml/2006/main" count="88" uniqueCount="58">
  <si>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</si>
  <si>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</si>
  <si>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</si>
  <si>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</si>
  <si>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</si>
  <si>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</si>
  <si>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</si>
  <si>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</si>
  <si>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</si>
  <si>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</si>
  <si>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</si>
  <si>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</si>
  <si>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</si>
  <si>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</si>
  <si>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</si>
  <si>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</si>
  <si>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</si>
  <si>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</si>
  <si>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</si>
  <si>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</si>
  <si>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</si>
  <si>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</si>
  <si>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</si>
  <si>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</si>
  <si>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</si>
  <si>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</si>
  <si>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</si>
  <si>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</si>
  <si>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</si>
  <si>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</si>
  <si>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</si>
  <si>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</si>
  <si>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</si>
  <si>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</si>
  <si>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</si>
  <si>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</si>
  <si>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</si>
  <si>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</si>
  <si>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</si>
  <si>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</si>
  <si>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</si>
  <si>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</si>
  <si>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Арзамасская, 73Б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</si>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</sst>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2" fontId="6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72" fontId="1" fillId="0" borderId="27" xfId="0" applyNumberFormat="1" applyFont="1" applyBorder="1" applyAlignment="1">
      <alignment horizontal="center" vertical="center" shrinkToFit="1"/>
    </xf>
    <xf numFmtId="172" fontId="4" fillId="0" borderId="2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57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90">
        <v>1019.5</v>
      </c>
      <c r="E7" s="44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83" t="s">
        <v>21</v>
      </c>
      <c r="C10" s="83"/>
      <c r="D10" s="83"/>
      <c r="E10" s="83"/>
      <c r="F10" s="83"/>
    </row>
    <row r="11" spans="2:6" ht="15.75">
      <c r="B11" s="83" t="s">
        <v>22</v>
      </c>
      <c r="C11" s="83"/>
      <c r="D11" s="83"/>
      <c r="E11" s="83"/>
      <c r="F11" s="83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2" t="s">
        <v>42</v>
      </c>
      <c r="C13" s="73"/>
      <c r="D13" s="74"/>
      <c r="E13" s="74"/>
      <c r="F13" s="75"/>
    </row>
    <row r="14" spans="2:6" ht="15.75" customHeight="1">
      <c r="B14" s="80" t="s">
        <v>32</v>
      </c>
      <c r="C14" s="81"/>
      <c r="D14" s="81"/>
      <c r="E14" s="81"/>
      <c r="F14" s="82"/>
    </row>
    <row r="15" spans="2:6" ht="15.75" customHeight="1">
      <c r="B15" s="16" t="s">
        <v>30</v>
      </c>
      <c r="C15" s="76">
        <v>4370.69</v>
      </c>
      <c r="D15" s="76">
        <v>176658.96</v>
      </c>
      <c r="E15" s="70">
        <v>176204.6</v>
      </c>
      <c r="F15" s="70">
        <f>C15+D15-E15</f>
        <v>4825.049999999988</v>
      </c>
    </row>
    <row r="16" spans="2:6" ht="200.25" customHeight="1">
      <c r="B16" s="17" t="s">
        <v>45</v>
      </c>
      <c r="C16" s="76"/>
      <c r="D16" s="76"/>
      <c r="E16" s="71"/>
      <c r="F16" s="71"/>
    </row>
    <row r="17" spans="2:6" ht="18.75" customHeight="1" thickBot="1">
      <c r="B17" s="41" t="s">
        <v>43</v>
      </c>
      <c r="C17" s="57"/>
      <c r="D17" s="39"/>
      <c r="E17" s="40"/>
      <c r="F17" s="40"/>
    </row>
    <row r="18" spans="2:6" ht="16.5" thickBot="1">
      <c r="B18" s="21" t="s">
        <v>23</v>
      </c>
      <c r="C18" s="31">
        <f>C15+C17</f>
        <v>4370.69</v>
      </c>
      <c r="D18" s="31">
        <f>D15+D17</f>
        <v>176658.96</v>
      </c>
      <c r="E18" s="31">
        <f>E15+E17</f>
        <v>176204.6</v>
      </c>
      <c r="F18" s="31">
        <f>F15+F17</f>
        <v>4825.049999999988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63">
        <v>2444.57</v>
      </c>
      <c r="D21" s="63">
        <v>44383.2</v>
      </c>
      <c r="E21" s="63">
        <v>44831.89</v>
      </c>
      <c r="F21" s="67">
        <f>C21+D21-E21</f>
        <v>1995.8799999999974</v>
      </c>
    </row>
    <row r="22" spans="2:6" ht="15.75">
      <c r="B22" s="13" t="s">
        <v>13</v>
      </c>
      <c r="C22" s="65"/>
      <c r="D22" s="66"/>
      <c r="E22" s="65"/>
      <c r="F22" s="64"/>
    </row>
    <row r="23" spans="2:6" ht="15.75">
      <c r="B23" s="13" t="s">
        <v>14</v>
      </c>
      <c r="C23" s="91">
        <v>4335.48</v>
      </c>
      <c r="D23" s="91">
        <v>79350.77</v>
      </c>
      <c r="E23" s="91">
        <v>80145.06</v>
      </c>
      <c r="F23" s="64">
        <f>C23+D23-E23</f>
        <v>3541.1900000000023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92">
        <f>SUM(C21:C24)</f>
        <v>6780.049999999999</v>
      </c>
      <c r="D25" s="92">
        <f>SUM(D21:D24)</f>
        <v>123733.97</v>
      </c>
      <c r="E25" s="92">
        <f>SUM(E21:E24)</f>
        <v>124976.95</v>
      </c>
      <c r="F25" s="92">
        <f>SUM(F21:F24)</f>
        <v>5537.07</v>
      </c>
    </row>
    <row r="26" spans="2:6" ht="27">
      <c r="B26" s="32" t="s">
        <v>16</v>
      </c>
      <c r="C26" s="33">
        <f>C25+C18</f>
        <v>11150.739999999998</v>
      </c>
      <c r="D26" s="33">
        <f>D18+D25</f>
        <v>300392.93</v>
      </c>
      <c r="E26" s="33">
        <f>E18+E25</f>
        <v>301181.55</v>
      </c>
      <c r="F26" s="33">
        <f>F18+F25</f>
        <v>10362.119999999988</v>
      </c>
    </row>
    <row r="27" spans="2:6" ht="16.5" thickBot="1">
      <c r="B27" s="80" t="s">
        <v>31</v>
      </c>
      <c r="C27" s="81"/>
      <c r="D27" s="81"/>
      <c r="E27" s="81"/>
      <c r="F27" s="82"/>
    </row>
    <row r="28" spans="2:6" ht="16.5" thickBot="1">
      <c r="B28" s="21"/>
      <c r="C28" s="58"/>
      <c r="D28" s="22"/>
      <c r="E28" s="23"/>
      <c r="F28" s="24"/>
    </row>
    <row r="30" spans="2:8" ht="15.75">
      <c r="B30" s="69" t="s">
        <v>51</v>
      </c>
      <c r="C30" s="69"/>
      <c r="D30" s="69"/>
      <c r="E30" s="69"/>
      <c r="F30" s="69"/>
      <c r="G30" s="69"/>
      <c r="H30" s="69"/>
    </row>
  </sheetData>
  <sheetProtection/>
  <mergeCells count="15">
    <mergeCell ref="B10:F10"/>
    <mergeCell ref="B11:F11"/>
    <mergeCell ref="B2:F2"/>
    <mergeCell ref="B3:F3"/>
    <mergeCell ref="B4:F4"/>
    <mergeCell ref="B5:F5"/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3"/>
      <c r="B4" s="45"/>
      <c r="C4" s="43"/>
      <c r="D4" s="89" t="s">
        <v>39</v>
      </c>
      <c r="E4" s="89"/>
      <c r="F4" s="46"/>
      <c r="G4" s="43"/>
    </row>
    <row r="5" spans="1:7" ht="110.25" customHeight="1">
      <c r="A5" s="47" t="s">
        <v>3</v>
      </c>
      <c r="B5" s="48" t="s">
        <v>4</v>
      </c>
      <c r="C5" s="47" t="s">
        <v>46</v>
      </c>
      <c r="D5" s="49" t="s">
        <v>40</v>
      </c>
      <c r="E5" s="50" t="s">
        <v>41</v>
      </c>
      <c r="F5" s="51" t="s">
        <v>5</v>
      </c>
      <c r="G5" s="47" t="s">
        <v>6</v>
      </c>
    </row>
    <row r="6" spans="1:7" ht="15.75" customHeight="1">
      <c r="A6" s="72" t="s">
        <v>42</v>
      </c>
      <c r="B6" s="74"/>
      <c r="C6" s="74"/>
      <c r="D6" s="74"/>
      <c r="E6" s="74"/>
      <c r="F6" s="74"/>
      <c r="G6" s="75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1'!D7*12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6"/>
      <c r="C9" s="56"/>
      <c r="D9" s="5">
        <f>B9-C9</f>
        <v>0</v>
      </c>
      <c r="E9" s="5">
        <f>D9*'Часть 1'!D8*12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1'!D8*12</f>
        <v>0</v>
      </c>
      <c r="F10" s="25" t="s">
        <v>8</v>
      </c>
      <c r="G10" s="25" t="s">
        <v>8</v>
      </c>
    </row>
    <row r="11" spans="1:7" ht="15.75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1'!D9*12</f>
        <v>0</v>
      </c>
      <c r="F11" s="25" t="s">
        <v>8</v>
      </c>
      <c r="G11" s="25" t="s">
        <v>8</v>
      </c>
    </row>
    <row r="12" spans="1:7" ht="44.25" customHeight="1">
      <c r="A12" s="4" t="s">
        <v>35</v>
      </c>
      <c r="B12" s="56">
        <v>0.07</v>
      </c>
      <c r="C12" s="56">
        <v>0.07</v>
      </c>
      <c r="D12" s="5">
        <f t="shared" si="0"/>
        <v>0</v>
      </c>
      <c r="E12" s="5">
        <f>D12*'Часть 1'!D10*12</f>
        <v>0</v>
      </c>
      <c r="F12" s="25" t="s">
        <v>8</v>
      </c>
      <c r="G12" s="25" t="s">
        <v>8</v>
      </c>
    </row>
    <row r="13" spans="1:7" ht="44.25" customHeight="1">
      <c r="A13" s="4" t="s">
        <v>48</v>
      </c>
      <c r="B13" s="56"/>
      <c r="C13" s="56"/>
      <c r="D13" s="5">
        <f t="shared" si="0"/>
        <v>0</v>
      </c>
      <c r="E13" s="5">
        <f>D13*'Часть 1'!D11*12</f>
        <v>0</v>
      </c>
      <c r="F13" s="25" t="s">
        <v>8</v>
      </c>
      <c r="G13" s="25" t="s">
        <v>8</v>
      </c>
    </row>
    <row r="14" spans="1:7" ht="96.75" customHeight="1">
      <c r="A14" s="42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1'!D11*12</f>
        <v>0</v>
      </c>
      <c r="F14" s="25" t="s">
        <v>8</v>
      </c>
      <c r="G14" s="25" t="s">
        <v>8</v>
      </c>
    </row>
    <row r="15" spans="1:7" ht="127.5" customHeight="1">
      <c r="A15" s="27" t="s">
        <v>44</v>
      </c>
      <c r="B15" s="20">
        <v>6.34</v>
      </c>
      <c r="C15" s="20">
        <v>6.34</v>
      </c>
      <c r="D15" s="5">
        <f t="shared" si="0"/>
        <v>0</v>
      </c>
      <c r="E15" s="5">
        <f>D15*'Часть 1'!D13*12</f>
        <v>0</v>
      </c>
      <c r="F15" s="25" t="s">
        <v>8</v>
      </c>
      <c r="G15" s="25" t="s">
        <v>8</v>
      </c>
    </row>
    <row r="16" spans="1:7" ht="20.25" customHeight="1">
      <c r="A16" s="27" t="s">
        <v>49</v>
      </c>
      <c r="B16" s="68">
        <v>1</v>
      </c>
      <c r="C16" s="68">
        <v>1</v>
      </c>
      <c r="D16" s="5">
        <f t="shared" si="0"/>
        <v>0</v>
      </c>
      <c r="E16" s="5">
        <f>D16*'Часть 1'!D14*12</f>
        <v>0</v>
      </c>
      <c r="F16" s="25" t="s">
        <v>8</v>
      </c>
      <c r="G16" s="25" t="s">
        <v>8</v>
      </c>
    </row>
    <row r="17" spans="1:7" ht="37.5" customHeight="1">
      <c r="A17" s="27" t="s">
        <v>50</v>
      </c>
      <c r="B17" s="20">
        <v>0.99</v>
      </c>
      <c r="C17" s="20">
        <v>0.99</v>
      </c>
      <c r="D17" s="20">
        <f t="shared" si="0"/>
        <v>0</v>
      </c>
      <c r="E17" s="5"/>
      <c r="F17" s="25" t="s">
        <v>8</v>
      </c>
      <c r="G17" s="25" t="s">
        <v>8</v>
      </c>
    </row>
    <row r="18" spans="1:7" ht="32.25" customHeight="1" thickBot="1">
      <c r="A18" s="27" t="s">
        <v>7</v>
      </c>
      <c r="B18" s="52">
        <v>0.2</v>
      </c>
      <c r="C18" s="52">
        <v>0.2</v>
      </c>
      <c r="D18" s="20">
        <f t="shared" si="0"/>
        <v>0</v>
      </c>
      <c r="E18" s="5">
        <f>D18*'Часть 1'!D14*12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14.44</v>
      </c>
      <c r="C19" s="34">
        <f>SUM(C8:C18)</f>
        <v>14.44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8" customHeight="1">
      <c r="A21" s="59"/>
      <c r="B21" s="60"/>
      <c r="C21" s="60"/>
      <c r="D21" s="61">
        <f>B21-C21</f>
        <v>0</v>
      </c>
      <c r="E21" s="61">
        <f>D21*'Часть 1'!D7*12/1000</f>
        <v>0</v>
      </c>
      <c r="F21" s="62"/>
      <c r="G21" s="60"/>
    </row>
    <row r="22" spans="1:7" ht="16.5" thickBot="1">
      <c r="A22" s="53" t="s">
        <v>28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4">
        <v>0</v>
      </c>
      <c r="F22" s="55" t="s">
        <v>8</v>
      </c>
      <c r="G22" s="55" t="s">
        <v>8</v>
      </c>
    </row>
    <row r="23" spans="1:7" ht="16.5" thickBot="1">
      <c r="A23" s="35" t="s">
        <v>29</v>
      </c>
      <c r="B23" s="38">
        <f>B19+B22</f>
        <v>14.44</v>
      </c>
      <c r="C23" s="38">
        <f>C19+C22</f>
        <v>14.44</v>
      </c>
      <c r="D23" s="38">
        <f>D19+D22</f>
        <v>0</v>
      </c>
      <c r="E23" s="38"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9" t="s">
        <v>51</v>
      </c>
      <c r="B26" s="69"/>
      <c r="C26" s="69"/>
      <c r="D26" s="69"/>
      <c r="E26" s="69"/>
      <c r="F26" s="69"/>
      <c r="G26" s="69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2015-02-03T11:51:09Z</cp:lastPrinted>
  <dcterms:created xsi:type="dcterms:W3CDTF">2008-12-01T07:12:21Z</dcterms:created>
  <dcterms:modified xsi:type="dcterms:W3CDTF">2016-02-09T06:43:23Z</dcterms:modified>
  <cp:category/>
  <cp:version/>
  <cp:contentType/>
  <cp:contentStatus/>
</cp:coreProperties>
</file>