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<sst xmlns="http://schemas.openxmlformats.org/spreadsheetml/2006/main" count="85" uniqueCount="59">
  <si>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</si>
  <si>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</si>
  <si>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</si>
  <si>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</si>
  <si>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</si>
  <si>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</si>
  <si>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</si>
  <si>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</si>
  <si>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</si>
  <si>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</si>
  <si>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</si>
  <si>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</si>
  <si>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</si>
  <si>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</si>
  <si>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</si>
  <si>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</si>
  <si>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</si>
  <si>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</si>
  <si>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</si>
  <si>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</si>
  <si>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</si>
  <si>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</si>
  <si>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</si>
  <si>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</si>
  <si>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</si>
  <si>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</si>
  <si>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</si>
  <si>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</si>
  <si>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</si>
  <si>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</si>
  <si>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</si>
  <si>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</si>
  <si>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</si>
  <si>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</si>
  <si>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</si>
  <si>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</si>
  <si>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</si>
  <si>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</si>
  <si>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3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</si>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</sst>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0.00000"/>
    <numFmt numFmtId="173" formatCode="0.0000"/>
    <numFmt numFmtId="174" formatCode="0.000"/>
    <numFmt numFmtId="175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2" fontId="5" fillId="0" borderId="17" xfId="0" applyNumberFormat="1" applyFont="1" applyBorder="1" applyAlignment="1">
      <alignment horizontal="center" vertical="top" wrapText="1"/>
    </xf>
    <xf numFmtId="175" fontId="6" fillId="0" borderId="2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5" fontId="1" fillId="0" borderId="27" xfId="0" applyNumberFormat="1" applyFont="1" applyBorder="1" applyAlignment="1">
      <alignment horizontal="center" vertical="top" shrinkToFit="1"/>
    </xf>
    <xf numFmtId="2" fontId="4" fillId="0" borderId="2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C26" sqref="C26"/>
    </sheetView>
  </sheetViews>
  <sheetFormatPr defaultColWidth="9.00390625" defaultRowHeight="15.75"/>
  <cols>
    <col min="1" max="1" width="3.00390625" style="0" customWidth="1"/>
    <col min="2" max="2" width="27.125" style="2" customWidth="1"/>
    <col min="3" max="3" width="12.37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7" t="s">
        <v>20</v>
      </c>
      <c r="C2" s="77"/>
      <c r="D2" s="77"/>
      <c r="E2" s="77"/>
      <c r="F2" s="77"/>
      <c r="G2" s="12"/>
      <c r="H2" s="12"/>
      <c r="I2" s="12"/>
    </row>
    <row r="3" spans="2:9" ht="15.75">
      <c r="B3" s="77" t="s">
        <v>19</v>
      </c>
      <c r="C3" s="77"/>
      <c r="D3" s="77"/>
      <c r="E3" s="77"/>
      <c r="F3" s="77"/>
      <c r="G3" s="11"/>
      <c r="H3" s="11"/>
      <c r="I3" s="11"/>
    </row>
    <row r="4" spans="2:9" ht="15.75">
      <c r="B4" s="77" t="s">
        <v>21</v>
      </c>
      <c r="C4" s="77"/>
      <c r="D4" s="77"/>
      <c r="E4" s="77"/>
      <c r="F4" s="77"/>
      <c r="G4" s="11"/>
      <c r="H4" s="11"/>
      <c r="I4" s="11"/>
    </row>
    <row r="5" spans="2:9" ht="15.75">
      <c r="B5" s="77" t="s">
        <v>54</v>
      </c>
      <c r="C5" s="77"/>
      <c r="D5" s="77"/>
      <c r="E5" s="77"/>
      <c r="F5" s="77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39</v>
      </c>
      <c r="C7" s="9"/>
      <c r="D7" s="42">
        <v>568.6</v>
      </c>
      <c r="E7" s="41" t="s">
        <v>40</v>
      </c>
    </row>
    <row r="8" spans="2:5" ht="15.75">
      <c r="B8" s="9" t="s">
        <v>41</v>
      </c>
      <c r="C8" s="9"/>
      <c r="D8" s="9"/>
      <c r="E8" t="s">
        <v>40</v>
      </c>
    </row>
    <row r="9" spans="2:5" ht="15.75">
      <c r="B9" s="9"/>
      <c r="C9" s="9"/>
      <c r="D9" s="9"/>
      <c r="E9" s="1"/>
    </row>
    <row r="10" spans="2:6" ht="15.75">
      <c r="B10" s="70" t="s">
        <v>22</v>
      </c>
      <c r="C10" s="70"/>
      <c r="D10" s="70"/>
      <c r="E10" s="70"/>
      <c r="F10" s="70"/>
    </row>
    <row r="11" spans="2:6" ht="15.75">
      <c r="B11" s="70" t="s">
        <v>23</v>
      </c>
      <c r="C11" s="70"/>
      <c r="D11" s="70"/>
      <c r="E11" s="70"/>
      <c r="F11" s="70"/>
    </row>
    <row r="12" spans="2:6" ht="110.25" customHeight="1">
      <c r="B12" s="3" t="s">
        <v>18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3" t="s">
        <v>38</v>
      </c>
      <c r="C13" s="84"/>
      <c r="D13" s="85"/>
      <c r="E13" s="85"/>
      <c r="F13" s="86"/>
    </row>
    <row r="14" spans="2:6" ht="15.75" customHeight="1">
      <c r="B14" s="74" t="s">
        <v>34</v>
      </c>
      <c r="C14" s="75"/>
      <c r="D14" s="75"/>
      <c r="E14" s="75"/>
      <c r="F14" s="76"/>
    </row>
    <row r="15" spans="2:6" ht="15.75" customHeight="1">
      <c r="B15" s="13" t="s">
        <v>32</v>
      </c>
      <c r="C15" s="78">
        <v>-169.95</v>
      </c>
      <c r="D15" s="80">
        <v>98254.08</v>
      </c>
      <c r="E15" s="80">
        <v>96783.02</v>
      </c>
      <c r="F15" s="81">
        <f>C15+D15-E15</f>
        <v>1301.1100000000006</v>
      </c>
    </row>
    <row r="16" spans="2:6" ht="172.5" customHeight="1">
      <c r="B16" s="14" t="s">
        <v>47</v>
      </c>
      <c r="C16" s="79"/>
      <c r="D16" s="80"/>
      <c r="E16" s="80"/>
      <c r="F16" s="82"/>
    </row>
    <row r="17" spans="2:6" ht="18.75" customHeight="1" thickBot="1">
      <c r="B17" s="38" t="s">
        <v>46</v>
      </c>
      <c r="C17" s="51"/>
      <c r="D17" s="36"/>
      <c r="E17" s="37"/>
      <c r="F17" s="37"/>
    </row>
    <row r="18" spans="2:6" ht="16.5" thickBot="1">
      <c r="B18" s="18" t="s">
        <v>24</v>
      </c>
      <c r="C18" s="53">
        <f>C15</f>
        <v>-169.95</v>
      </c>
      <c r="D18" s="28">
        <f>D15+D17</f>
        <v>98254.08</v>
      </c>
      <c r="E18" s="28">
        <f>E15+E17</f>
        <v>96783.02</v>
      </c>
      <c r="F18" s="28">
        <f>F15+F17</f>
        <v>1301.1100000000006</v>
      </c>
    </row>
    <row r="19" spans="2:6" ht="15.75">
      <c r="B19" s="71" t="s">
        <v>12</v>
      </c>
      <c r="C19" s="72"/>
      <c r="D19" s="72"/>
      <c r="E19" s="72"/>
      <c r="F19" s="73"/>
    </row>
    <row r="20" spans="2:6" ht="15.75">
      <c r="B20" s="10" t="s">
        <v>13</v>
      </c>
      <c r="C20" s="10"/>
      <c r="D20" s="8"/>
      <c r="E20" s="6"/>
      <c r="F20" s="5"/>
    </row>
    <row r="21" spans="2:6" ht="15.75">
      <c r="B21" s="10" t="s">
        <v>35</v>
      </c>
      <c r="C21" s="66">
        <v>418.72</v>
      </c>
      <c r="D21" s="66">
        <v>29746.16</v>
      </c>
      <c r="E21" s="66">
        <v>29319.13</v>
      </c>
      <c r="F21" s="67">
        <f>C21+D21-E21</f>
        <v>845.75</v>
      </c>
    </row>
    <row r="22" spans="2:6" ht="15.75">
      <c r="B22" s="10" t="s">
        <v>14</v>
      </c>
      <c r="C22" s="68"/>
      <c r="D22" s="69"/>
      <c r="E22" s="68"/>
      <c r="F22" s="67"/>
    </row>
    <row r="23" spans="2:6" ht="15.75">
      <c r="B23" s="10" t="s">
        <v>15</v>
      </c>
      <c r="C23" s="93">
        <v>1025.17</v>
      </c>
      <c r="D23" s="93">
        <v>54386.84</v>
      </c>
      <c r="E23" s="93">
        <v>53585.54</v>
      </c>
      <c r="F23" s="67">
        <f>C23+D23-E23</f>
        <v>1826.469999999994</v>
      </c>
    </row>
    <row r="24" spans="2:6" ht="16.5" thickBot="1">
      <c r="B24" s="23" t="s">
        <v>16</v>
      </c>
      <c r="C24" s="23"/>
      <c r="D24" s="16"/>
      <c r="E24" s="15"/>
      <c r="F24" s="17"/>
    </row>
    <row r="25" spans="2:6" ht="16.5" thickBot="1">
      <c r="B25" s="18" t="s">
        <v>25</v>
      </c>
      <c r="C25" s="94">
        <f>C21+C23</f>
        <v>1443.89</v>
      </c>
      <c r="D25" s="28">
        <f>SUM(D20:D24)</f>
        <v>84133</v>
      </c>
      <c r="E25" s="28">
        <f>SUM(E20:E24)</f>
        <v>82904.67</v>
      </c>
      <c r="F25" s="28">
        <f>SUM(F20:F24)</f>
        <v>2672.219999999994</v>
      </c>
    </row>
    <row r="26" spans="2:6" ht="27">
      <c r="B26" s="29" t="s">
        <v>17</v>
      </c>
      <c r="C26" s="30">
        <f>C25+C18</f>
        <v>1273.94</v>
      </c>
      <c r="D26" s="30">
        <f>D18+D25</f>
        <v>182387.08000000002</v>
      </c>
      <c r="E26" s="30">
        <f>E18+E25</f>
        <v>179687.69</v>
      </c>
      <c r="F26" s="65">
        <f>F18+F25</f>
        <v>3973.3299999999945</v>
      </c>
    </row>
    <row r="27" spans="2:6" ht="16.5" thickBot="1">
      <c r="B27" s="74" t="s">
        <v>33</v>
      </c>
      <c r="C27" s="75"/>
      <c r="D27" s="75"/>
      <c r="E27" s="75"/>
      <c r="F27" s="76"/>
    </row>
    <row r="28" spans="2:6" ht="16.5" thickBot="1">
      <c r="B28" s="18" t="s">
        <v>26</v>
      </c>
      <c r="C28" s="52"/>
      <c r="D28" s="19"/>
      <c r="E28" s="20"/>
      <c r="F28" s="21"/>
    </row>
    <row r="30" spans="2:8" ht="15.75">
      <c r="B30" s="77" t="s">
        <v>52</v>
      </c>
      <c r="C30" s="77"/>
      <c r="D30" s="77"/>
      <c r="E30" s="77"/>
      <c r="F30" s="77"/>
      <c r="G30" s="12"/>
      <c r="H30" s="12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D23" sqref="D23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5" width="14.125" style="0" customWidth="1"/>
    <col min="6" max="6" width="11.125" style="0" customWidth="1"/>
    <col min="7" max="7" width="11.25390625" style="0" customWidth="1"/>
  </cols>
  <sheetData>
    <row r="1" spans="1:7" ht="15.75">
      <c r="A1" s="87" t="s">
        <v>28</v>
      </c>
      <c r="B1" s="87"/>
      <c r="C1" s="87"/>
      <c r="D1" s="87"/>
      <c r="E1" s="87"/>
      <c r="F1" s="87"/>
      <c r="G1" s="87"/>
    </row>
    <row r="2" spans="1:7" ht="15.75">
      <c r="A2" s="87" t="s">
        <v>27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0"/>
      <c r="B4" s="43"/>
      <c r="C4" s="40"/>
      <c r="D4" s="89" t="s">
        <v>42</v>
      </c>
      <c r="E4" s="89"/>
      <c r="F4" s="44"/>
      <c r="G4" s="40"/>
    </row>
    <row r="5" spans="1:7" ht="110.25" customHeight="1">
      <c r="A5" s="45" t="s">
        <v>3</v>
      </c>
      <c r="B5" s="46" t="s">
        <v>4</v>
      </c>
      <c r="C5" s="45" t="s">
        <v>5</v>
      </c>
      <c r="D5" s="47" t="s">
        <v>43</v>
      </c>
      <c r="E5" s="48" t="s">
        <v>44</v>
      </c>
      <c r="F5" s="49" t="s">
        <v>6</v>
      </c>
      <c r="G5" s="45" t="s">
        <v>7</v>
      </c>
    </row>
    <row r="6" spans="1:7" ht="15.75" customHeight="1">
      <c r="A6" s="83" t="s">
        <v>38</v>
      </c>
      <c r="B6" s="85"/>
      <c r="C6" s="85"/>
      <c r="D6" s="85"/>
      <c r="E6" s="85"/>
      <c r="F6" s="85"/>
      <c r="G6" s="86"/>
    </row>
    <row r="7" spans="1:7" ht="15.75" customHeight="1">
      <c r="A7" s="71" t="s">
        <v>10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2" t="s">
        <v>9</v>
      </c>
      <c r="G8" s="22" t="s">
        <v>9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2" t="s">
        <v>9</v>
      </c>
      <c r="G9" s="22" t="s">
        <v>9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2" t="s">
        <v>9</v>
      </c>
      <c r="G10" s="22" t="s">
        <v>9</v>
      </c>
    </row>
    <row r="11" spans="1:7" ht="18.75" customHeight="1">
      <c r="A11" s="4" t="s">
        <v>36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2" t="s">
        <v>9</v>
      </c>
      <c r="G11" s="22" t="s">
        <v>9</v>
      </c>
    </row>
    <row r="12" spans="1:7" ht="44.25" customHeight="1">
      <c r="A12" s="4" t="s">
        <v>37</v>
      </c>
      <c r="B12" s="50">
        <v>0.07</v>
      </c>
      <c r="C12" s="50">
        <v>0.07</v>
      </c>
      <c r="D12" s="5">
        <f t="shared" si="0"/>
        <v>0</v>
      </c>
      <c r="E12" s="5">
        <f>D12*'Часть 1'!$D$7*12</f>
        <v>0</v>
      </c>
      <c r="F12" s="22" t="s">
        <v>9</v>
      </c>
      <c r="G12" s="22" t="s">
        <v>9</v>
      </c>
    </row>
    <row r="13" spans="1:7" ht="47.25" customHeight="1">
      <c r="A13" s="4" t="s">
        <v>49</v>
      </c>
      <c r="B13" s="50"/>
      <c r="C13" s="50"/>
      <c r="D13" s="5">
        <f t="shared" si="0"/>
        <v>0</v>
      </c>
      <c r="E13" s="5">
        <f>D13*'Часть 1'!$D$7*12</f>
        <v>0</v>
      </c>
      <c r="F13" s="22"/>
      <c r="G13" s="22"/>
    </row>
    <row r="14" spans="1:7" ht="95.25" customHeight="1">
      <c r="A14" s="39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2" t="s">
        <v>9</v>
      </c>
      <c r="G14" s="22" t="s">
        <v>9</v>
      </c>
    </row>
    <row r="15" spans="1:7" ht="127.5">
      <c r="A15" s="24" t="s">
        <v>45</v>
      </c>
      <c r="B15" s="17">
        <v>6.34</v>
      </c>
      <c r="C15" s="17">
        <v>6.34</v>
      </c>
      <c r="D15" s="5">
        <f>B15-C15</f>
        <v>0</v>
      </c>
      <c r="E15" s="5">
        <f>D15*'Часть 1'!$D$7*12</f>
        <v>0</v>
      </c>
      <c r="F15" s="22" t="s">
        <v>9</v>
      </c>
      <c r="G15" s="22" t="s">
        <v>9</v>
      </c>
    </row>
    <row r="16" spans="1:7" ht="15.75">
      <c r="A16" s="24" t="s">
        <v>50</v>
      </c>
      <c r="B16" s="55">
        <v>1</v>
      </c>
      <c r="C16" s="55">
        <v>1</v>
      </c>
      <c r="D16" s="5">
        <f t="shared" si="0"/>
        <v>0</v>
      </c>
      <c r="E16" s="5">
        <f>D16*'Часть 1'!$D$7*12</f>
        <v>0</v>
      </c>
      <c r="F16" s="22" t="s">
        <v>9</v>
      </c>
      <c r="G16" s="22" t="s">
        <v>9</v>
      </c>
    </row>
    <row r="17" spans="1:7" ht="38.25">
      <c r="A17" s="24" t="s">
        <v>51</v>
      </c>
      <c r="B17" s="17">
        <v>0.99</v>
      </c>
      <c r="C17" s="17">
        <v>0.99</v>
      </c>
      <c r="D17" s="17">
        <f t="shared" si="0"/>
        <v>0</v>
      </c>
      <c r="E17" s="5">
        <f>D17*'Часть 1'!$D$7*12</f>
        <v>0</v>
      </c>
      <c r="F17" s="25"/>
      <c r="G17" s="25"/>
    </row>
    <row r="18" spans="1:7" ht="26.25" thickBot="1">
      <c r="A18" s="24" t="s">
        <v>8</v>
      </c>
      <c r="B18" s="55">
        <v>0.16</v>
      </c>
      <c r="C18" s="55">
        <v>0.16</v>
      </c>
      <c r="D18" s="17">
        <f t="shared" si="0"/>
        <v>0</v>
      </c>
      <c r="E18" s="5">
        <f>D18*'Часть 1'!$D$7*12</f>
        <v>0</v>
      </c>
      <c r="F18" s="25" t="s">
        <v>9</v>
      </c>
      <c r="G18" s="25" t="s">
        <v>9</v>
      </c>
    </row>
    <row r="19" spans="1:7" ht="16.5" thickBot="1">
      <c r="A19" s="18" t="s">
        <v>29</v>
      </c>
      <c r="B19" s="31">
        <f>SUM(B8:B18)</f>
        <v>14.4</v>
      </c>
      <c r="C19" s="31">
        <f>SUM(C8:C18)</f>
        <v>14.4</v>
      </c>
      <c r="D19" s="31">
        <f>SUM(D8:D18)</f>
        <v>0</v>
      </c>
      <c r="E19" s="31">
        <f>SUM(E8:E18)</f>
        <v>0</v>
      </c>
      <c r="F19" s="26" t="s">
        <v>9</v>
      </c>
      <c r="G19" s="27" t="s">
        <v>9</v>
      </c>
    </row>
    <row r="20" spans="1:7" ht="15.75">
      <c r="A20" s="90" t="s">
        <v>11</v>
      </c>
      <c r="B20" s="91"/>
      <c r="C20" s="91"/>
      <c r="D20" s="91"/>
      <c r="E20" s="91"/>
      <c r="F20" s="91"/>
      <c r="G20" s="92"/>
    </row>
    <row r="21" spans="1:7" ht="15.75">
      <c r="A21" s="64"/>
      <c r="B21" s="63"/>
      <c r="C21" s="63"/>
      <c r="D21" s="63">
        <f>B21-C21</f>
        <v>0</v>
      </c>
      <c r="E21" s="63">
        <f>D21*'Часть 1'!D7*12/1000</f>
        <v>0</v>
      </c>
      <c r="F21" s="54"/>
      <c r="G21" s="54"/>
    </row>
    <row r="22" spans="1:7" ht="16.5" thickBot="1">
      <c r="A22" s="56" t="s">
        <v>30</v>
      </c>
      <c r="B22" s="57">
        <f>SUM(B21:B21)</f>
        <v>0</v>
      </c>
      <c r="C22" s="57">
        <f>SUM(C21:C21)</f>
        <v>0</v>
      </c>
      <c r="D22" s="57">
        <f>SUM(D21:D21)</f>
        <v>0</v>
      </c>
      <c r="E22" s="57">
        <v>0</v>
      </c>
      <c r="F22" s="58" t="s">
        <v>9</v>
      </c>
      <c r="G22" s="58" t="s">
        <v>9</v>
      </c>
    </row>
    <row r="23" spans="1:7" ht="16.5" thickBot="1">
      <c r="A23" s="32" t="s">
        <v>31</v>
      </c>
      <c r="B23" s="35">
        <f>B19+B22</f>
        <v>14.4</v>
      </c>
      <c r="C23" s="35">
        <f>C19+C22</f>
        <v>14.4</v>
      </c>
      <c r="D23" s="35">
        <f>D19+D22</f>
        <v>0</v>
      </c>
      <c r="E23" s="35">
        <f>E19+E22</f>
        <v>0</v>
      </c>
      <c r="F23" s="33" t="s">
        <v>9</v>
      </c>
      <c r="G23" s="34" t="s">
        <v>9</v>
      </c>
    </row>
    <row r="24" spans="1:7" ht="15.75">
      <c r="A24" s="59"/>
      <c r="B24" s="60"/>
      <c r="C24" s="60"/>
      <c r="D24" s="60"/>
      <c r="E24" s="61"/>
      <c r="F24" s="62"/>
      <c r="G24" s="62"/>
    </row>
    <row r="25" spans="1:7" ht="15.75">
      <c r="A25" s="77" t="s">
        <v>52</v>
      </c>
      <c r="B25" s="77"/>
      <c r="C25" s="77"/>
      <c r="D25" s="77"/>
      <c r="E25" s="77"/>
      <c r="F25" s="77"/>
      <c r="G25" s="77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2015-02-05T04:22:23Z</cp:lastPrinted>
  <dcterms:created xsi:type="dcterms:W3CDTF">2008-12-01T07:12:21Z</dcterms:created>
  <dcterms:modified xsi:type="dcterms:W3CDTF">2016-02-09T12:17:23Z</dcterms:modified>
  <cp:category/>
  <cp:version/>
  <cp:contentType/>
  <cp:contentStatus/>
</cp:coreProperties>
</file>