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88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<sst xmlns="http://schemas.openxmlformats.org/spreadsheetml/2006/main" count="88" uniqueCount="63">
  <si>
    <t xml:space="preserve"> по содержанию и ремонту общего имущества</t>
  </si>
  <si>
    <t>Освещение мест общего пользования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</si>
  <si>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</si>
  <si>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</si>
  <si>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</si>
  <si>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</si>
  <si>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</si>
  <si>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</si>
  <si>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</si>
  <si>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</si>
  <si>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</si>
  <si>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</si>
  <si>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</si>
  <si>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</si>
  <si>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</si>
  <si>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</si>
  <si>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</si>
  <si>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</si>
  <si>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</si>
  <si>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</si>
  <si>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</si>
  <si>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</si>
  <si>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</si>
  <si>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</si>
  <si>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</si>
  <si>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</si>
  <si>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</si>
  <si>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</si>
  <si>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</si>
  <si>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</si>
  <si>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</si>
  <si>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</si>
  <si>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</si>
  <si>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</si>
  <si>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</si>
  <si>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</si>
  <si>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Долг за УК (+),   перерасход  (-)</t>
  </si>
  <si>
    <t>руб./м2</t>
  </si>
  <si>
    <t>сумма,т.р.</t>
  </si>
  <si>
    <t>с.Дивеево, ул.Комсомольская, 9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</si>
  <si>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</si>
  <si>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</si>
  <si>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t>Плата за найм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</si>
  <si>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</si>
  <si>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</si>
  <si>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</si>
  <si>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</si>
  <si>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Генеральный директор ____________________ /Д.Е. Борцов/</t>
  </si>
  <si>
    <t>Проведение технических осмотров и устранение незначительных неисправностей конструктивных элементов и инженерного оборудования многоквартирного дома</t>
  </si>
  <si>
    <t>в том числе в муниципальной собственности</t>
  </si>
  <si>
    <t>Задолженность собственников на 01.01.2018г., руб.</t>
  </si>
  <si>
    <t>(Вывоз ТБО,захоронение ТБО,техобслуживание сетей газоснабжения,входящих в состав общего имущества,проведение технических осмотров,электротехнических устройств, управление многоквартирным домом, проверка  исправности, прочистка дымоходов и вентканалов,противопожарные мероприятия)</t>
  </si>
  <si>
    <t>Содержание жилья СОИ ХВС</t>
  </si>
  <si>
    <t>Содержание жилья СОИ ГВС</t>
  </si>
  <si>
    <t>Содержание жилья СОИ ЭЭ</t>
  </si>
  <si>
    <t xml:space="preserve"> </t>
  </si>
  <si>
    <t>с.Дивеево, ул.Комсомольская ,9</t>
  </si>
  <si>
    <t>Начислено собственникам  за 2018г.,          руб.</t>
  </si>
  <si>
    <t>Оплачено собственниками за 2018г.,                 руб.</t>
  </si>
  <si>
    <t>Задолженность собственников на 01.01.2019г., руб.</t>
  </si>
  <si>
    <t>Работы по обеспечению сбора и транспортированию твердых коммунальных отходов</t>
  </si>
  <si>
    <t>Временное хранение и складирование твердых коммунальных отходов</t>
  </si>
  <si>
    <t>за 2018 год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</si>
</sst>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#,##0.00&quot;р.&quot;"/>
    <numFmt numFmtId="171" formatCode="000000"/>
    <numFmt numFmtId="172" formatCode="#,##0.00_р_."/>
    <numFmt numFmtId="173" formatCode="0.000"/>
  </numFmts>
  <fonts count="44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 vertical="top" wrapText="1"/>
    </xf>
    <xf numFmtId="0" fontId="8" fillId="0" borderId="0" xfId="0" applyFont="1" applyAlignment="1">
      <alignment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1" xfId="0" applyFont="1" applyBorder="1" applyAlignment="1">
      <alignment vertical="top" wrapText="1"/>
    </xf>
    <xf numFmtId="0" fontId="6" fillId="0" borderId="12" xfId="0" applyFont="1" applyBorder="1" applyAlignment="1">
      <alignment/>
    </xf>
    <xf numFmtId="0" fontId="4" fillId="0" borderId="13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12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2" fontId="4" fillId="0" borderId="14" xfId="0" applyNumberFormat="1" applyFont="1" applyBorder="1" applyAlignment="1">
      <alignment/>
    </xf>
    <xf numFmtId="0" fontId="5" fillId="0" borderId="13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2" fontId="5" fillId="0" borderId="14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2" fontId="6" fillId="0" borderId="12" xfId="0" applyNumberFormat="1" applyFont="1" applyBorder="1" applyAlignment="1">
      <alignment/>
    </xf>
    <xf numFmtId="0" fontId="4" fillId="0" borderId="22" xfId="0" applyFont="1" applyBorder="1" applyAlignment="1">
      <alignment vertical="top" wrapText="1"/>
    </xf>
    <xf numFmtId="2" fontId="4" fillId="0" borderId="23" xfId="0" applyNumberFormat="1" applyFont="1" applyBorder="1" applyAlignment="1">
      <alignment/>
    </xf>
    <xf numFmtId="168" fontId="4" fillId="0" borderId="23" xfId="0" applyNumberFormat="1" applyFont="1" applyBorder="1" applyAlignment="1">
      <alignment/>
    </xf>
    <xf numFmtId="0" fontId="4" fillId="0" borderId="23" xfId="0" applyFont="1" applyBorder="1" applyAlignment="1">
      <alignment horizontal="center"/>
    </xf>
    <xf numFmtId="168" fontId="5" fillId="0" borderId="14" xfId="0" applyNumberFormat="1" applyFont="1" applyBorder="1" applyAlignment="1">
      <alignment/>
    </xf>
    <xf numFmtId="2" fontId="3" fillId="0" borderId="0" xfId="0" applyNumberFormat="1" applyFont="1" applyAlignment="1">
      <alignment horizontal="center"/>
    </xf>
    <xf numFmtId="0" fontId="4" fillId="0" borderId="17" xfId="0" applyFont="1" applyBorder="1" applyAlignment="1">
      <alignment horizontal="left" vertical="top" wrapText="1"/>
    </xf>
    <xf numFmtId="172" fontId="1" fillId="0" borderId="10" xfId="0" applyNumberFormat="1" applyFont="1" applyBorder="1" applyAlignment="1">
      <alignment horizontal="center" vertical="top" shrinkToFit="1"/>
    </xf>
    <xf numFmtId="0" fontId="6" fillId="0" borderId="10" xfId="0" applyFont="1" applyBorder="1" applyAlignment="1">
      <alignment horizontal="center" vertical="top"/>
    </xf>
    <xf numFmtId="4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7" fillId="0" borderId="10" xfId="0" applyFont="1" applyBorder="1" applyAlignment="1">
      <alignment horizontal="center"/>
    </xf>
    <xf numFmtId="0" fontId="4" fillId="0" borderId="22" xfId="0" applyFont="1" applyBorder="1" applyAlignment="1">
      <alignment vertical="top" wrapText="1"/>
    </xf>
    <xf numFmtId="172" fontId="4" fillId="0" borderId="23" xfId="0" applyNumberFormat="1" applyFont="1" applyFill="1" applyBorder="1" applyAlignment="1">
      <alignment horizontal="center" vertical="top" wrapText="1"/>
    </xf>
    <xf numFmtId="172" fontId="1" fillId="0" borderId="10" xfId="0" applyNumberFormat="1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172" fontId="1" fillId="0" borderId="12" xfId="0" applyNumberFormat="1" applyFont="1" applyBorder="1" applyAlignment="1">
      <alignment horizontal="center" vertical="center" shrinkToFit="1"/>
    </xf>
    <xf numFmtId="0" fontId="4" fillId="0" borderId="24" xfId="0" applyFont="1" applyBorder="1" applyAlignment="1">
      <alignment vertical="top" wrapText="1"/>
    </xf>
    <xf numFmtId="4" fontId="4" fillId="0" borderId="13" xfId="0" applyNumberFormat="1" applyFont="1" applyBorder="1" applyAlignment="1">
      <alignment horizontal="center" vertical="top" wrapText="1"/>
    </xf>
    <xf numFmtId="0" fontId="4" fillId="0" borderId="14" xfId="0" applyFont="1" applyFill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4" fontId="5" fillId="0" borderId="18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vertical="top" wrapText="1"/>
    </xf>
    <xf numFmtId="0" fontId="4" fillId="0" borderId="25" xfId="0" applyFont="1" applyBorder="1" applyAlignment="1">
      <alignment vertical="top" wrapText="1"/>
    </xf>
    <xf numFmtId="0" fontId="6" fillId="0" borderId="14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/>
    </xf>
    <xf numFmtId="168" fontId="6" fillId="0" borderId="10" xfId="0" applyNumberFormat="1" applyFont="1" applyBorder="1" applyAlignment="1">
      <alignment/>
    </xf>
    <xf numFmtId="172" fontId="1" fillId="0" borderId="26" xfId="0" applyNumberFormat="1" applyFont="1" applyBorder="1" applyAlignment="1">
      <alignment horizontal="right" vertical="top" shrinkToFit="1"/>
    </xf>
    <xf numFmtId="172" fontId="1" fillId="0" borderId="18" xfId="0" applyNumberFormat="1" applyFont="1" applyBorder="1" applyAlignment="1">
      <alignment horizontal="right" vertical="top" shrinkToFit="1"/>
    </xf>
    <xf numFmtId="172" fontId="1" fillId="0" borderId="27" xfId="0" applyNumberFormat="1" applyFont="1" applyBorder="1" applyAlignment="1">
      <alignment horizontal="center" vertical="top" shrinkToFit="1"/>
    </xf>
    <xf numFmtId="4" fontId="4" fillId="0" borderId="15" xfId="0" applyNumberFormat="1" applyFont="1" applyFill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8" xfId="0" applyFont="1" applyBorder="1" applyAlignment="1">
      <alignment horizontal="center" vertical="top" wrapText="1"/>
    </xf>
    <xf numFmtId="0" fontId="9" fillId="0" borderId="0" xfId="0" applyFont="1" applyAlignment="1">
      <alignment horizontal="center"/>
    </xf>
    <xf numFmtId="4" fontId="6" fillId="0" borderId="12" xfId="0" applyNumberFormat="1" applyFont="1" applyBorder="1" applyAlignment="1">
      <alignment horizontal="center" vertical="top"/>
    </xf>
    <xf numFmtId="0" fontId="6" fillId="0" borderId="18" xfId="0" applyFont="1" applyBorder="1" applyAlignment="1">
      <alignment horizontal="center" vertical="top"/>
    </xf>
    <xf numFmtId="0" fontId="2" fillId="0" borderId="21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7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29" xfId="0" applyFont="1" applyBorder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3"/>
  <sheetViews>
    <sheetView tabSelected="1" zoomScalePageLayoutView="0" workbookViewId="0" topLeftCell="A1">
      <selection activeCell="B10" sqref="B10:F10"/>
    </sheetView>
  </sheetViews>
  <sheetFormatPr defaultColWidth="9.00390625" defaultRowHeight="15.75"/>
  <cols>
    <col min="1" max="1" width="6.75390625" style="0" customWidth="1"/>
    <col min="2" max="2" width="23.00390625" style="2" customWidth="1"/>
    <col min="3" max="3" width="12.25390625" style="2" customWidth="1"/>
    <col min="4" max="4" width="13.25390625" style="2" customWidth="1"/>
    <col min="5" max="5" width="13.875" style="0" customWidth="1"/>
    <col min="6" max="6" width="12.25390625" style="0" customWidth="1"/>
  </cols>
  <sheetData>
    <row r="1" ht="15.75">
      <c r="E1" s="1"/>
    </row>
    <row r="2" spans="2:9" ht="15.75">
      <c r="B2" s="70" t="s">
        <v>18</v>
      </c>
      <c r="C2" s="70"/>
      <c r="D2" s="70"/>
      <c r="E2" s="70"/>
      <c r="F2" s="70"/>
      <c r="G2" s="10"/>
      <c r="H2" s="10"/>
      <c r="I2" s="10"/>
    </row>
    <row r="3" spans="2:9" ht="15.75">
      <c r="B3" s="70" t="s">
        <v>17</v>
      </c>
      <c r="C3" s="70"/>
      <c r="D3" s="70"/>
      <c r="E3" s="70"/>
      <c r="F3" s="70"/>
      <c r="G3" s="9"/>
      <c r="H3" s="9"/>
      <c r="I3" s="9"/>
    </row>
    <row r="4" spans="2:9" ht="15.75">
      <c r="B4" s="70" t="s">
        <v>19</v>
      </c>
      <c r="C4" s="70"/>
      <c r="D4" s="70"/>
      <c r="E4" s="70"/>
      <c r="F4" s="70"/>
      <c r="G4" s="9"/>
      <c r="H4" s="9"/>
      <c r="I4" s="9"/>
    </row>
    <row r="5" spans="2:9" ht="15.75">
      <c r="B5" s="70" t="s">
        <v>62</v>
      </c>
      <c r="C5" s="70"/>
      <c r="D5" s="70"/>
      <c r="E5" s="70"/>
      <c r="F5" s="70"/>
      <c r="G5" s="9"/>
      <c r="H5" s="9"/>
      <c r="I5" s="9"/>
    </row>
    <row r="6" spans="2:5" ht="15.75">
      <c r="B6" s="7"/>
      <c r="C6" s="7"/>
      <c r="E6" s="1"/>
    </row>
    <row r="7" spans="2:5" ht="15.75">
      <c r="B7" s="2" t="s">
        <v>34</v>
      </c>
      <c r="D7" s="41">
        <v>935.95</v>
      </c>
      <c r="E7" s="26" t="s">
        <v>35</v>
      </c>
    </row>
    <row r="8" spans="2:5" ht="15.75">
      <c r="B8" s="2" t="s">
        <v>49</v>
      </c>
      <c r="E8" t="s">
        <v>35</v>
      </c>
    </row>
    <row r="9" ht="15.75">
      <c r="E9" s="1"/>
    </row>
    <row r="10" spans="2:6" ht="15.75">
      <c r="B10" s="74" t="s">
        <v>20</v>
      </c>
      <c r="C10" s="74"/>
      <c r="D10" s="74"/>
      <c r="E10" s="74"/>
      <c r="F10" s="74"/>
    </row>
    <row r="11" spans="2:6" ht="15.75">
      <c r="B11" s="74" t="s">
        <v>21</v>
      </c>
      <c r="C11" s="74"/>
      <c r="D11" s="74"/>
      <c r="E11" s="74"/>
      <c r="F11" s="74"/>
    </row>
    <row r="12" spans="2:6" ht="110.25" customHeight="1">
      <c r="B12" s="3" t="s">
        <v>16</v>
      </c>
      <c r="C12" s="3" t="s">
        <v>50</v>
      </c>
      <c r="D12" s="3" t="s">
        <v>57</v>
      </c>
      <c r="E12" s="3" t="s">
        <v>58</v>
      </c>
      <c r="F12" s="3" t="s">
        <v>59</v>
      </c>
    </row>
    <row r="13" spans="2:6" ht="15.75" customHeight="1">
      <c r="B13" s="77" t="s">
        <v>56</v>
      </c>
      <c r="C13" s="78"/>
      <c r="D13" s="79"/>
      <c r="E13" s="79"/>
      <c r="F13" s="80"/>
    </row>
    <row r="14" spans="2:6" ht="15.75" customHeight="1">
      <c r="B14" s="71" t="s">
        <v>31</v>
      </c>
      <c r="C14" s="72"/>
      <c r="D14" s="72"/>
      <c r="E14" s="72"/>
      <c r="F14" s="73"/>
    </row>
    <row r="15" spans="2:6" ht="15.75" customHeight="1">
      <c r="B15" s="42" t="s">
        <v>29</v>
      </c>
      <c r="C15" s="66">
        <v>4603.98</v>
      </c>
      <c r="D15" s="66">
        <v>171605.28</v>
      </c>
      <c r="E15" s="66">
        <v>162118.94</v>
      </c>
      <c r="F15" s="75">
        <f>C15+D15-E15</f>
        <v>14090.320000000007</v>
      </c>
    </row>
    <row r="16" spans="2:6" ht="172.5" customHeight="1">
      <c r="B16" s="11" t="s">
        <v>51</v>
      </c>
      <c r="C16" s="67"/>
      <c r="D16" s="67"/>
      <c r="E16" s="67"/>
      <c r="F16" s="76"/>
    </row>
    <row r="17" spans="2:6" ht="21" customHeight="1">
      <c r="B17" s="4" t="s">
        <v>52</v>
      </c>
      <c r="C17" s="68">
        <v>0.04</v>
      </c>
      <c r="D17" s="68">
        <v>0</v>
      </c>
      <c r="E17" s="68">
        <v>0</v>
      </c>
      <c r="F17" s="45">
        <f>C17+D17-E17</f>
        <v>0.04</v>
      </c>
    </row>
    <row r="18" spans="2:6" ht="17.25" customHeight="1">
      <c r="B18" s="4" t="s">
        <v>53</v>
      </c>
      <c r="C18" s="43"/>
      <c r="D18" s="43"/>
      <c r="E18" s="44"/>
      <c r="F18" s="46">
        <f>C18+D18-E18</f>
        <v>0</v>
      </c>
    </row>
    <row r="19" spans="2:6" ht="18" customHeight="1">
      <c r="B19" s="4" t="s">
        <v>54</v>
      </c>
      <c r="C19" s="68">
        <v>251.51</v>
      </c>
      <c r="D19" s="68">
        <v>9249</v>
      </c>
      <c r="E19" s="68">
        <v>8741.05</v>
      </c>
      <c r="F19" s="46">
        <f>C19+D19-E19</f>
        <v>759.460000000001</v>
      </c>
    </row>
    <row r="20" spans="2:6" ht="18.75" customHeight="1">
      <c r="B20" s="47" t="s">
        <v>42</v>
      </c>
      <c r="C20" s="47"/>
      <c r="D20" s="6"/>
      <c r="E20" s="48"/>
      <c r="F20" s="46">
        <f>C20+D20-E20</f>
        <v>0</v>
      </c>
    </row>
    <row r="21" spans="2:6" ht="16.5" thickBot="1">
      <c r="B21" s="49" t="s">
        <v>22</v>
      </c>
      <c r="C21" s="50">
        <f>SUM(C15:C20)</f>
        <v>4855.53</v>
      </c>
      <c r="D21" s="50">
        <f>SUM(D15:D20)</f>
        <v>180854.28</v>
      </c>
      <c r="E21" s="50">
        <f>SUM(E15:E20)</f>
        <v>170859.99</v>
      </c>
      <c r="F21" s="50">
        <f>SUM(F15:F20)</f>
        <v>14849.820000000009</v>
      </c>
    </row>
    <row r="22" spans="2:6" ht="15.75">
      <c r="B22" s="81" t="s">
        <v>10</v>
      </c>
      <c r="C22" s="82"/>
      <c r="D22" s="82"/>
      <c r="E22" s="82"/>
      <c r="F22" s="83"/>
    </row>
    <row r="23" spans="2:9" ht="15.75">
      <c r="B23" s="4" t="s">
        <v>11</v>
      </c>
      <c r="C23" s="4"/>
      <c r="D23" s="8"/>
      <c r="E23" s="6"/>
      <c r="F23" s="45">
        <f>C23+D23-E23</f>
        <v>0</v>
      </c>
      <c r="I23" t="s">
        <v>55</v>
      </c>
    </row>
    <row r="24" spans="2:6" ht="15.75">
      <c r="B24" s="4" t="s">
        <v>32</v>
      </c>
      <c r="C24" s="51">
        <v>660.4300000000001</v>
      </c>
      <c r="D24" s="51">
        <v>91350.18000000001</v>
      </c>
      <c r="E24" s="51">
        <v>82003.73</v>
      </c>
      <c r="F24" s="45">
        <f>C24+D24-E24</f>
        <v>10006.880000000005</v>
      </c>
    </row>
    <row r="25" spans="2:6" ht="15.75">
      <c r="B25" s="4" t="s">
        <v>12</v>
      </c>
      <c r="C25" s="52"/>
      <c r="D25" s="53"/>
      <c r="E25" s="52"/>
      <c r="F25" s="45">
        <f>C25+D25-E25</f>
        <v>0</v>
      </c>
    </row>
    <row r="26" spans="2:6" ht="15.75">
      <c r="B26" s="4" t="s">
        <v>13</v>
      </c>
      <c r="C26" s="68">
        <v>1251.38</v>
      </c>
      <c r="D26" s="68">
        <v>125534.13</v>
      </c>
      <c r="E26" s="68">
        <v>111231.93</v>
      </c>
      <c r="F26" s="45">
        <f>C26+D26-E26</f>
        <v>15553.580000000016</v>
      </c>
    </row>
    <row r="27" spans="2:6" ht="16.5" thickBot="1">
      <c r="B27" s="15" t="s">
        <v>14</v>
      </c>
      <c r="C27" s="54"/>
      <c r="D27" s="54"/>
      <c r="E27" s="54"/>
      <c r="F27" s="45">
        <f>C27+D27-E27</f>
        <v>0</v>
      </c>
    </row>
    <row r="28" spans="2:6" ht="16.5" thickBot="1">
      <c r="B28" s="55" t="s">
        <v>23</v>
      </c>
      <c r="C28" s="56">
        <f>C24+C26+C27</f>
        <v>1911.8100000000002</v>
      </c>
      <c r="D28" s="57">
        <f>SUM(D23:D27)</f>
        <v>216884.31</v>
      </c>
      <c r="E28" s="57">
        <f>SUM(E23:E27)</f>
        <v>193235.65999999997</v>
      </c>
      <c r="F28" s="69">
        <f>SUM(F23:F27)</f>
        <v>25560.46000000002</v>
      </c>
    </row>
    <row r="29" spans="2:6" ht="27">
      <c r="B29" s="58" t="s">
        <v>15</v>
      </c>
      <c r="C29" s="59">
        <f>C28+C21</f>
        <v>6767.34</v>
      </c>
      <c r="D29" s="59">
        <f>D21+D28</f>
        <v>397738.58999999997</v>
      </c>
      <c r="E29" s="59">
        <f>E21+E28</f>
        <v>364095.64999999997</v>
      </c>
      <c r="F29" s="59">
        <f>F21+F28</f>
        <v>40410.28000000003</v>
      </c>
    </row>
    <row r="30" spans="2:6" ht="16.5" thickBot="1">
      <c r="B30" s="71" t="s">
        <v>30</v>
      </c>
      <c r="C30" s="72"/>
      <c r="D30" s="72"/>
      <c r="E30" s="72"/>
      <c r="F30" s="73"/>
    </row>
    <row r="31" spans="2:6" ht="16.5" thickBot="1">
      <c r="B31" s="60"/>
      <c r="C31" s="61"/>
      <c r="D31" s="62"/>
      <c r="E31" s="63"/>
      <c r="F31" s="64"/>
    </row>
    <row r="33" spans="2:8" ht="15.75">
      <c r="B33" s="70" t="s">
        <v>47</v>
      </c>
      <c r="C33" s="70"/>
      <c r="D33" s="70"/>
      <c r="E33" s="70"/>
      <c r="F33" s="70"/>
      <c r="G33" s="70"/>
      <c r="H33" s="70"/>
    </row>
  </sheetData>
  <sheetProtection/>
  <mergeCells count="12">
    <mergeCell ref="B10:F10"/>
    <mergeCell ref="B2:F2"/>
    <mergeCell ref="B3:F3"/>
    <mergeCell ref="B4:F4"/>
    <mergeCell ref="B5:F5"/>
    <mergeCell ref="B33:H33"/>
    <mergeCell ref="B30:F30"/>
    <mergeCell ref="B11:F11"/>
    <mergeCell ref="B14:F14"/>
    <mergeCell ref="F15:F16"/>
    <mergeCell ref="B13:F13"/>
    <mergeCell ref="B22:F22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4"/>
  <sheetViews>
    <sheetView zoomScalePageLayoutView="0" workbookViewId="0" topLeftCell="A6">
      <selection activeCell="B11" sqref="B11"/>
    </sheetView>
  </sheetViews>
  <sheetFormatPr defaultColWidth="9.00390625" defaultRowHeight="15.75"/>
  <cols>
    <col min="1" max="1" width="7.125" style="0" customWidth="1"/>
    <col min="2" max="2" width="20.25390625" style="2" customWidth="1"/>
    <col min="3" max="3" width="10.625" style="0" customWidth="1"/>
    <col min="4" max="4" width="10.875" style="0" customWidth="1"/>
    <col min="5" max="5" width="13.25390625" style="0" customWidth="1"/>
    <col min="6" max="6" width="14.25390625" style="0" customWidth="1"/>
    <col min="7" max="7" width="11.125" style="0" customWidth="1"/>
    <col min="8" max="8" width="11.25390625" style="0" customWidth="1"/>
  </cols>
  <sheetData>
    <row r="1" spans="2:8" ht="15.75">
      <c r="B1" s="84" t="s">
        <v>25</v>
      </c>
      <c r="C1" s="84"/>
      <c r="D1" s="84"/>
      <c r="E1" s="84"/>
      <c r="F1" s="84"/>
      <c r="G1" s="84"/>
      <c r="H1" s="84"/>
    </row>
    <row r="2" spans="2:8" ht="15.75">
      <c r="B2" s="84" t="s">
        <v>24</v>
      </c>
      <c r="C2" s="84"/>
      <c r="D2" s="84"/>
      <c r="E2" s="84"/>
      <c r="F2" s="84"/>
      <c r="G2" s="84"/>
      <c r="H2" s="84"/>
    </row>
    <row r="3" spans="2:8" ht="15.75">
      <c r="B3" s="85" t="s">
        <v>0</v>
      </c>
      <c r="C3" s="85"/>
      <c r="D3" s="85"/>
      <c r="E3" s="85"/>
      <c r="F3" s="85"/>
      <c r="G3" s="85"/>
      <c r="H3" s="85"/>
    </row>
    <row r="4" spans="2:8" ht="15.75">
      <c r="B4" s="25"/>
      <c r="C4" s="27"/>
      <c r="D4" s="25"/>
      <c r="E4" s="89" t="s">
        <v>36</v>
      </c>
      <c r="F4" s="89"/>
      <c r="G4" s="28"/>
      <c r="H4" s="25"/>
    </row>
    <row r="5" spans="2:8" ht="110.25" customHeight="1">
      <c r="B5" s="29" t="s">
        <v>2</v>
      </c>
      <c r="C5" s="30" t="s">
        <v>3</v>
      </c>
      <c r="D5" s="29" t="s">
        <v>40</v>
      </c>
      <c r="E5" s="31" t="s">
        <v>37</v>
      </c>
      <c r="F5" s="32" t="s">
        <v>38</v>
      </c>
      <c r="G5" s="33" t="s">
        <v>4</v>
      </c>
      <c r="H5" s="29" t="s">
        <v>5</v>
      </c>
    </row>
    <row r="6" spans="2:8" ht="15.75" customHeight="1">
      <c r="B6" s="77" t="s">
        <v>39</v>
      </c>
      <c r="C6" s="79"/>
      <c r="D6" s="79"/>
      <c r="E6" s="79"/>
      <c r="F6" s="79"/>
      <c r="G6" s="79"/>
      <c r="H6" s="80"/>
    </row>
    <row r="7" spans="2:8" ht="15.75" customHeight="1">
      <c r="B7" s="86" t="s">
        <v>8</v>
      </c>
      <c r="C7" s="87"/>
      <c r="D7" s="87"/>
      <c r="E7" s="87"/>
      <c r="F7" s="87"/>
      <c r="G7" s="87"/>
      <c r="H7" s="88"/>
    </row>
    <row r="8" spans="2:8" ht="25.5">
      <c r="B8" s="4" t="s">
        <v>1</v>
      </c>
      <c r="C8" s="34"/>
      <c r="D8" s="34"/>
      <c r="E8" s="5">
        <f>C8-D8</f>
        <v>0</v>
      </c>
      <c r="F8" s="5">
        <f>E8*'Часть 1'!$D$7*12</f>
        <v>0</v>
      </c>
      <c r="G8" s="14" t="s">
        <v>7</v>
      </c>
      <c r="H8" s="14" t="s">
        <v>7</v>
      </c>
    </row>
    <row r="9" spans="2:8" ht="25.5">
      <c r="B9" s="4" t="s">
        <v>43</v>
      </c>
      <c r="C9" s="34"/>
      <c r="D9" s="34"/>
      <c r="E9" s="5">
        <f>C9-D9</f>
        <v>0</v>
      </c>
      <c r="F9" s="5">
        <f>E9*'Часть 1'!$D$7*12</f>
        <v>0</v>
      </c>
      <c r="G9" s="14" t="s">
        <v>7</v>
      </c>
      <c r="H9" s="14" t="s">
        <v>7</v>
      </c>
    </row>
    <row r="10" spans="2:8" ht="63.75">
      <c r="B10" s="4" t="s">
        <v>60</v>
      </c>
      <c r="C10" s="65">
        <v>1</v>
      </c>
      <c r="D10" s="65">
        <f>C10</f>
        <v>1</v>
      </c>
      <c r="E10" s="5">
        <f aca="true" t="shared" si="0" ref="E10:E18">C10-D10</f>
        <v>0</v>
      </c>
      <c r="F10" s="5">
        <f>E10*'Часть 1'!$D$7*12</f>
        <v>0</v>
      </c>
      <c r="G10" s="14" t="s">
        <v>7</v>
      </c>
      <c r="H10" s="14" t="s">
        <v>7</v>
      </c>
    </row>
    <row r="11" spans="2:8" ht="48.75" customHeight="1">
      <c r="B11" s="4" t="s">
        <v>61</v>
      </c>
      <c r="C11" s="5">
        <v>0.45</v>
      </c>
      <c r="D11" s="5">
        <f aca="true" t="shared" si="1" ref="D11:D18">C11</f>
        <v>0.45</v>
      </c>
      <c r="E11" s="5">
        <f t="shared" si="0"/>
        <v>0</v>
      </c>
      <c r="F11" s="5">
        <f>E11*'Часть 1'!$D$7*12</f>
        <v>0</v>
      </c>
      <c r="G11" s="14" t="s">
        <v>7</v>
      </c>
      <c r="H11" s="14" t="s">
        <v>7</v>
      </c>
    </row>
    <row r="12" spans="2:8" ht="46.5" customHeight="1">
      <c r="B12" s="4" t="s">
        <v>33</v>
      </c>
      <c r="C12" s="34">
        <v>0.09</v>
      </c>
      <c r="D12" s="5">
        <f t="shared" si="1"/>
        <v>0.09</v>
      </c>
      <c r="E12" s="5">
        <f t="shared" si="0"/>
        <v>0</v>
      </c>
      <c r="F12" s="5">
        <f>E12*'Часть 1'!$D$7*12</f>
        <v>0</v>
      </c>
      <c r="G12" s="14" t="s">
        <v>7</v>
      </c>
      <c r="H12" s="14" t="s">
        <v>7</v>
      </c>
    </row>
    <row r="13" spans="2:8" ht="41.25" customHeight="1">
      <c r="B13" s="4" t="s">
        <v>44</v>
      </c>
      <c r="C13" s="34"/>
      <c r="D13" s="5">
        <f t="shared" si="1"/>
        <v>0</v>
      </c>
      <c r="E13" s="5">
        <f t="shared" si="0"/>
        <v>0</v>
      </c>
      <c r="F13" s="5">
        <f>E13*'Часть 1'!$D$7*12</f>
        <v>0</v>
      </c>
      <c r="G13" s="14"/>
      <c r="H13" s="14"/>
    </row>
    <row r="14" spans="2:8" ht="120.75" customHeight="1">
      <c r="B14" s="24" t="s">
        <v>48</v>
      </c>
      <c r="C14" s="5">
        <v>4.59</v>
      </c>
      <c r="D14" s="5">
        <f t="shared" si="1"/>
        <v>4.59</v>
      </c>
      <c r="E14" s="5">
        <f t="shared" si="0"/>
        <v>0</v>
      </c>
      <c r="F14" s="5">
        <f>E14*'Часть 1'!$D$7*12</f>
        <v>0</v>
      </c>
      <c r="G14" s="14" t="s">
        <v>7</v>
      </c>
      <c r="H14" s="14" t="s">
        <v>7</v>
      </c>
    </row>
    <row r="15" spans="2:8" ht="127.5">
      <c r="B15" s="15" t="s">
        <v>41</v>
      </c>
      <c r="C15" s="12">
        <v>6.96</v>
      </c>
      <c r="D15" s="5">
        <f t="shared" si="1"/>
        <v>6.96</v>
      </c>
      <c r="E15" s="5">
        <f>C15-D15</f>
        <v>0</v>
      </c>
      <c r="F15" s="5">
        <f>E15*'Часть 1'!$D$7*12</f>
        <v>0</v>
      </c>
      <c r="G15" s="14" t="s">
        <v>7</v>
      </c>
      <c r="H15" s="14" t="s">
        <v>7</v>
      </c>
    </row>
    <row r="16" spans="2:8" ht="15.75">
      <c r="B16" s="15" t="s">
        <v>45</v>
      </c>
      <c r="C16" s="35">
        <v>1.21</v>
      </c>
      <c r="D16" s="5">
        <f t="shared" si="1"/>
        <v>1.21</v>
      </c>
      <c r="E16" s="5">
        <f t="shared" si="0"/>
        <v>0</v>
      </c>
      <c r="F16" s="5">
        <f>E16*'Часть 1'!$D$7*12</f>
        <v>0</v>
      </c>
      <c r="G16" s="14" t="s">
        <v>7</v>
      </c>
      <c r="H16" s="14" t="s">
        <v>7</v>
      </c>
    </row>
    <row r="17" spans="2:8" ht="38.25">
      <c r="B17" s="15" t="s">
        <v>46</v>
      </c>
      <c r="C17" s="35">
        <v>0.86</v>
      </c>
      <c r="D17" s="5">
        <f t="shared" si="1"/>
        <v>0.86</v>
      </c>
      <c r="E17" s="12">
        <f t="shared" si="0"/>
        <v>0</v>
      </c>
      <c r="F17" s="5">
        <f>E17*'Часть 1'!$D$7*12</f>
        <v>0</v>
      </c>
      <c r="G17" s="16"/>
      <c r="H17" s="16"/>
    </row>
    <row r="18" spans="2:8" ht="26.25" thickBot="1">
      <c r="B18" s="15" t="s">
        <v>6</v>
      </c>
      <c r="C18" s="35">
        <v>0.24</v>
      </c>
      <c r="D18" s="5">
        <f t="shared" si="1"/>
        <v>0.24</v>
      </c>
      <c r="E18" s="12">
        <f t="shared" si="0"/>
        <v>0</v>
      </c>
      <c r="F18" s="5">
        <f>E18*'Часть 1'!$D$7*12</f>
        <v>0</v>
      </c>
      <c r="G18" s="16" t="s">
        <v>7</v>
      </c>
      <c r="H18" s="16" t="s">
        <v>7</v>
      </c>
    </row>
    <row r="19" spans="2:8" ht="16.5" thickBot="1">
      <c r="B19" s="13" t="s">
        <v>26</v>
      </c>
      <c r="C19" s="19">
        <f>SUM(C8:C18)</f>
        <v>15.4</v>
      </c>
      <c r="D19" s="19">
        <f>SUM(D8:D18)</f>
        <v>15.4</v>
      </c>
      <c r="E19" s="19">
        <f>SUM(E8:E18)</f>
        <v>0</v>
      </c>
      <c r="F19" s="19">
        <f>SUM(F8:F18)</f>
        <v>0</v>
      </c>
      <c r="G19" s="17" t="s">
        <v>7</v>
      </c>
      <c r="H19" s="18" t="s">
        <v>7</v>
      </c>
    </row>
    <row r="20" spans="2:8" ht="15.75">
      <c r="B20" s="90" t="s">
        <v>9</v>
      </c>
      <c r="C20" s="91"/>
      <c r="D20" s="91"/>
      <c r="E20" s="91"/>
      <c r="F20" s="91"/>
      <c r="G20" s="91"/>
      <c r="H20" s="92"/>
    </row>
    <row r="21" spans="2:8" ht="16.5" thickBot="1">
      <c r="B21" s="36" t="s">
        <v>27</v>
      </c>
      <c r="C21" s="37">
        <v>0</v>
      </c>
      <c r="D21" s="37">
        <v>0</v>
      </c>
      <c r="E21" s="37">
        <v>0</v>
      </c>
      <c r="F21" s="38">
        <v>0</v>
      </c>
      <c r="G21" s="39" t="s">
        <v>7</v>
      </c>
      <c r="H21" s="39" t="s">
        <v>7</v>
      </c>
    </row>
    <row r="22" spans="2:8" ht="16.5" thickBot="1">
      <c r="B22" s="20" t="s">
        <v>28</v>
      </c>
      <c r="C22" s="23">
        <f>C19+C21</f>
        <v>15.4</v>
      </c>
      <c r="D22" s="23">
        <f>D19+D21</f>
        <v>15.4</v>
      </c>
      <c r="E22" s="23">
        <f>E19+E21</f>
        <v>0</v>
      </c>
      <c r="F22" s="40">
        <f>F19+F21</f>
        <v>0</v>
      </c>
      <c r="G22" s="21" t="s">
        <v>7</v>
      </c>
      <c r="H22" s="22" t="s">
        <v>7</v>
      </c>
    </row>
    <row r="23" spans="2:8" ht="15.75">
      <c r="B23" s="70" t="s">
        <v>47</v>
      </c>
      <c r="C23" s="70"/>
      <c r="D23" s="70"/>
      <c r="E23" s="70"/>
      <c r="F23" s="70"/>
      <c r="G23" s="70"/>
      <c r="H23" s="70"/>
    </row>
    <row r="24" spans="2:8" ht="15.75">
      <c r="B24" s="70"/>
      <c r="C24" s="70"/>
      <c r="D24" s="70"/>
      <c r="E24" s="70"/>
      <c r="F24" s="70"/>
      <c r="G24" s="70"/>
      <c r="H24" s="70"/>
    </row>
  </sheetData>
  <sheetProtection/>
  <mergeCells count="9">
    <mergeCell ref="B24:H24"/>
    <mergeCell ref="B6:H6"/>
    <mergeCell ref="B1:H1"/>
    <mergeCell ref="B2:H2"/>
    <mergeCell ref="B3:H3"/>
    <mergeCell ref="B7:H7"/>
    <mergeCell ref="E4:F4"/>
    <mergeCell ref="B20:H20"/>
    <mergeCell ref="B23:H23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Medvedev</cp:lastModifiedBy>
  <cp:lastPrinted>2018-02-06T06:04:14Z</cp:lastPrinted>
  <dcterms:created xsi:type="dcterms:W3CDTF">2008-12-01T07:12:21Z</dcterms:created>
  <dcterms:modified xsi:type="dcterms:W3CDTF">2019-02-20T07:39:50Z</dcterms:modified>
  <cp:category/>
  <cp:version/>
  <cp:contentType/>
  <cp:contentStatus/>
</cp:coreProperties>
</file>