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<sst xmlns="http://schemas.openxmlformats.org/spreadsheetml/2006/main" count="89" uniqueCount="59">
  <si>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</si>
  <si>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</si>
  <si>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</si>
  <si>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</si>
  <si>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</si>
  <si>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</si>
  <si>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</si>
  <si>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</si>
  <si>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</si>
  <si>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</si>
  <si>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</si>
  <si>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</si>
  <si>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</si>
  <si>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</si>
  <si>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</si>
  <si>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</si>
  <si>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</si>
  <si>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</si>
  <si>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</si>
  <si>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</si>
  <si>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</si>
  <si>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</si>
  <si>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</si>
  <si>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</si>
  <si>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</si>
  <si>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</si>
  <si>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</si>
  <si>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</si>
  <si>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</si>
  <si>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</si>
  <si>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</si>
  <si>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</si>
  <si>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</si>
  <si>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</si>
  <si>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</si>
  <si>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</si>
  <si>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</si>
  <si>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</si>
  <si>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</si>
  <si>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</si>
  <si>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</si>
  <si>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</si>
  <si>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</si>
  <si>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4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</si>
  <si>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</si>
  <si>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</si>
  <si>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</si>
  <si>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</si>
  <si>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</si>
  <si>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</si>
  <si>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</si>
  <si>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</si>
  <si>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</si>
  <si>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</si>
  <si>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</si>
  <si>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</si>
  <si>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</si>
  <si>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</si>
  <si>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 xml:space="preserve">за 2016 год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</si>
</sst>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168" fontId="4" fillId="0" borderId="2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6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32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3" fontId="1" fillId="0" borderId="30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7">
      <selection activeCell="J34" sqref="J34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875" style="2" customWidth="1"/>
    <col min="4" max="4" width="13.25390625" style="2" customWidth="1"/>
    <col min="5" max="5" width="12.875" style="0" customWidth="1"/>
    <col min="6" max="6" width="13.00390625" style="0" customWidth="1"/>
  </cols>
  <sheetData>
    <row r="1" ht="15.75">
      <c r="E1" s="1"/>
    </row>
    <row r="2" spans="2:9" ht="15.75">
      <c r="B2" s="80" t="s">
        <v>19</v>
      </c>
      <c r="C2" s="80"/>
      <c r="D2" s="80"/>
      <c r="E2" s="80"/>
      <c r="F2" s="80"/>
      <c r="G2" s="15"/>
      <c r="H2" s="15"/>
      <c r="I2" s="15"/>
    </row>
    <row r="3" spans="2:9" ht="15.75">
      <c r="B3" s="80" t="s">
        <v>18</v>
      </c>
      <c r="C3" s="80"/>
      <c r="D3" s="80"/>
      <c r="E3" s="80"/>
      <c r="F3" s="80"/>
      <c r="G3" s="14"/>
      <c r="H3" s="14"/>
      <c r="I3" s="14"/>
    </row>
    <row r="4" spans="2:9" ht="15.75">
      <c r="B4" s="80" t="s">
        <v>20</v>
      </c>
      <c r="C4" s="80"/>
      <c r="D4" s="80"/>
      <c r="E4" s="80"/>
      <c r="F4" s="80"/>
      <c r="G4" s="14"/>
      <c r="H4" s="14"/>
      <c r="I4" s="14"/>
    </row>
    <row r="5" spans="2:9" ht="15.75">
      <c r="B5" s="80" t="s">
        <v>58</v>
      </c>
      <c r="C5" s="80"/>
      <c r="D5" s="80"/>
      <c r="E5" s="80"/>
      <c r="F5" s="80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37</v>
      </c>
      <c r="C7" s="12"/>
      <c r="D7" s="45">
        <v>869.5</v>
      </c>
      <c r="E7" s="44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73" t="s">
        <v>21</v>
      </c>
      <c r="C10" s="73"/>
      <c r="D10" s="73"/>
      <c r="E10" s="73"/>
      <c r="F10" s="73"/>
    </row>
    <row r="11" spans="2:6" ht="15.75">
      <c r="B11" s="73" t="s">
        <v>22</v>
      </c>
      <c r="C11" s="73"/>
      <c r="D11" s="73"/>
      <c r="E11" s="73"/>
      <c r="F11" s="73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6" t="s">
        <v>43</v>
      </c>
      <c r="C13" s="87"/>
      <c r="D13" s="88"/>
      <c r="E13" s="88"/>
      <c r="F13" s="89"/>
    </row>
    <row r="14" spans="2:6" ht="15.75" customHeight="1">
      <c r="B14" s="77" t="s">
        <v>33</v>
      </c>
      <c r="C14" s="78"/>
      <c r="D14" s="78"/>
      <c r="E14" s="78"/>
      <c r="F14" s="79"/>
    </row>
    <row r="15" spans="2:6" ht="15.75" customHeight="1">
      <c r="B15" s="16" t="s">
        <v>31</v>
      </c>
      <c r="C15" s="81">
        <v>612.15</v>
      </c>
      <c r="D15" s="83">
        <v>163197.42</v>
      </c>
      <c r="E15" s="83">
        <v>162278.03</v>
      </c>
      <c r="F15" s="84">
        <f>C15+D15-E15</f>
        <v>1531.5400000000081</v>
      </c>
    </row>
    <row r="16" spans="2:6" ht="198.75" customHeight="1">
      <c r="B16" s="17" t="s">
        <v>46</v>
      </c>
      <c r="C16" s="82">
        <v>612.15</v>
      </c>
      <c r="D16" s="83">
        <v>163197.42</v>
      </c>
      <c r="E16" s="83">
        <v>162278.03</v>
      </c>
      <c r="F16" s="85"/>
    </row>
    <row r="17" spans="2:6" ht="18.75" customHeight="1" thickBot="1">
      <c r="B17" s="41" t="s">
        <v>47</v>
      </c>
      <c r="C17" s="53"/>
      <c r="D17" s="39"/>
      <c r="E17" s="40"/>
      <c r="F17" s="40"/>
    </row>
    <row r="18" spans="2:6" ht="16.5" thickBot="1">
      <c r="B18" s="21" t="s">
        <v>23</v>
      </c>
      <c r="C18" s="55">
        <f>C15</f>
        <v>612.15</v>
      </c>
      <c r="D18" s="31">
        <f>D15+D17</f>
        <v>163197.42</v>
      </c>
      <c r="E18" s="31">
        <f>E15+E17</f>
        <v>162278.03</v>
      </c>
      <c r="F18" s="31">
        <f>F15+F17</f>
        <v>1531.5400000000081</v>
      </c>
    </row>
    <row r="19" spans="2:6" ht="15.75">
      <c r="B19" s="74" t="s">
        <v>11</v>
      </c>
      <c r="C19" s="75"/>
      <c r="D19" s="75"/>
      <c r="E19" s="75"/>
      <c r="F19" s="76"/>
    </row>
    <row r="20" spans="2:6" ht="15.75">
      <c r="B20" s="13" t="s">
        <v>12</v>
      </c>
      <c r="C20" s="13"/>
      <c r="D20" s="11"/>
      <c r="E20" s="6"/>
      <c r="F20" s="5"/>
    </row>
    <row r="21" spans="2:6" ht="15.75">
      <c r="B21" s="13" t="s">
        <v>34</v>
      </c>
      <c r="C21" s="69">
        <v>312.56</v>
      </c>
      <c r="D21" s="70">
        <v>58131.259999999995</v>
      </c>
      <c r="E21" s="69">
        <v>58346.83</v>
      </c>
      <c r="F21" s="68">
        <f>C21+D21-E21</f>
        <v>96.98999999999069</v>
      </c>
    </row>
    <row r="22" spans="2:6" ht="15.75">
      <c r="B22" s="13" t="s">
        <v>13</v>
      </c>
      <c r="C22" s="69"/>
      <c r="D22" s="71"/>
      <c r="E22" s="69"/>
      <c r="F22" s="68"/>
    </row>
    <row r="23" spans="2:6" ht="15.75">
      <c r="B23" s="13" t="s">
        <v>14</v>
      </c>
      <c r="C23" s="96">
        <v>621.86</v>
      </c>
      <c r="D23" s="96">
        <v>92363.32</v>
      </c>
      <c r="E23" s="96">
        <v>92825.59</v>
      </c>
      <c r="F23" s="68">
        <f>C23+D23-E23</f>
        <v>159.59000000001106</v>
      </c>
    </row>
    <row r="24" spans="2:6" ht="16.5" thickBot="1">
      <c r="B24" s="26" t="s">
        <v>15</v>
      </c>
      <c r="C24" s="26"/>
      <c r="D24" s="19"/>
      <c r="E24" s="18"/>
      <c r="F24" s="20"/>
    </row>
    <row r="25" spans="2:6" ht="16.5" thickBot="1">
      <c r="B25" s="21" t="s">
        <v>24</v>
      </c>
      <c r="C25" s="55">
        <f>C21+C23</f>
        <v>934.4200000000001</v>
      </c>
      <c r="D25" s="31">
        <f>SUM(D20:D24)</f>
        <v>150494.58000000002</v>
      </c>
      <c r="E25" s="31">
        <f>SUM(E20:E24)</f>
        <v>151172.41999999998</v>
      </c>
      <c r="F25" s="31">
        <f>SUM(F20:F24)</f>
        <v>256.58000000000175</v>
      </c>
    </row>
    <row r="26" spans="2:6" ht="27">
      <c r="B26" s="32" t="s">
        <v>16</v>
      </c>
      <c r="C26" s="33">
        <f>C18+C25</f>
        <v>1546.5700000000002</v>
      </c>
      <c r="D26" s="33">
        <f>D18+D25</f>
        <v>313692</v>
      </c>
      <c r="E26" s="33">
        <f>E18+E25</f>
        <v>313450.44999999995</v>
      </c>
      <c r="F26" s="33">
        <f>F18+F25</f>
        <v>1788.12000000001</v>
      </c>
    </row>
    <row r="27" spans="2:6" ht="16.5" thickBot="1">
      <c r="B27" s="77" t="s">
        <v>32</v>
      </c>
      <c r="C27" s="78"/>
      <c r="D27" s="78"/>
      <c r="E27" s="78"/>
      <c r="F27" s="79"/>
    </row>
    <row r="28" spans="2:6" ht="16.5" thickBot="1">
      <c r="B28" s="21" t="s">
        <v>25</v>
      </c>
      <c r="C28" s="54"/>
      <c r="D28" s="22"/>
      <c r="E28" s="23"/>
      <c r="F28" s="24"/>
    </row>
    <row r="30" spans="2:8" ht="15.75">
      <c r="B30" s="80" t="s">
        <v>52</v>
      </c>
      <c r="C30" s="80"/>
      <c r="D30" s="80"/>
      <c r="E30" s="80"/>
      <c r="F30" s="80"/>
      <c r="G30" s="15"/>
      <c r="H30" s="15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0" t="s">
        <v>27</v>
      </c>
      <c r="B1" s="90"/>
      <c r="C1" s="90"/>
      <c r="D1" s="90"/>
      <c r="E1" s="90"/>
      <c r="F1" s="90"/>
      <c r="G1" s="90"/>
    </row>
    <row r="2" spans="1:7" ht="15.75">
      <c r="A2" s="90" t="s">
        <v>26</v>
      </c>
      <c r="B2" s="90"/>
      <c r="C2" s="90"/>
      <c r="D2" s="90"/>
      <c r="E2" s="90"/>
      <c r="F2" s="90"/>
      <c r="G2" s="90"/>
    </row>
    <row r="3" spans="1:7" ht="15.75">
      <c r="A3" s="91" t="s">
        <v>0</v>
      </c>
      <c r="B3" s="91"/>
      <c r="C3" s="91"/>
      <c r="D3" s="91"/>
      <c r="E3" s="91"/>
      <c r="F3" s="91"/>
      <c r="G3" s="91"/>
    </row>
    <row r="4" spans="1:7" ht="15.75">
      <c r="A4" s="43"/>
      <c r="B4" s="46"/>
      <c r="C4" s="43"/>
      <c r="D4" s="92" t="s">
        <v>40</v>
      </c>
      <c r="E4" s="92"/>
      <c r="F4" s="47"/>
      <c r="G4" s="43"/>
    </row>
    <row r="5" spans="1:7" ht="110.25" customHeight="1">
      <c r="A5" s="48" t="s">
        <v>3</v>
      </c>
      <c r="B5" s="49" t="s">
        <v>4</v>
      </c>
      <c r="C5" s="48" t="s">
        <v>44</v>
      </c>
      <c r="D5" s="50" t="s">
        <v>41</v>
      </c>
      <c r="E5" s="51" t="s">
        <v>42</v>
      </c>
      <c r="F5" s="52" t="s">
        <v>5</v>
      </c>
      <c r="G5" s="48" t="s">
        <v>6</v>
      </c>
    </row>
    <row r="6" spans="1:7" ht="15.75" customHeight="1">
      <c r="A6" s="86" t="s">
        <v>43</v>
      </c>
      <c r="B6" s="88"/>
      <c r="C6" s="88"/>
      <c r="D6" s="88"/>
      <c r="E6" s="88"/>
      <c r="F6" s="88"/>
      <c r="G6" s="89"/>
    </row>
    <row r="7" spans="1:7" ht="15.75" customHeight="1">
      <c r="A7" s="74" t="s">
        <v>9</v>
      </c>
      <c r="B7" s="75"/>
      <c r="C7" s="75"/>
      <c r="D7" s="75"/>
      <c r="E7" s="75"/>
      <c r="F7" s="75"/>
      <c r="G7" s="76"/>
    </row>
    <row r="8" spans="1:7" ht="25.5">
      <c r="A8" s="4" t="s">
        <v>1</v>
      </c>
      <c r="B8" s="57"/>
      <c r="C8" s="57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7"/>
      <c r="C9" s="57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.7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2" customHeight="1">
      <c r="A12" s="4" t="s">
        <v>36</v>
      </c>
      <c r="B12" s="57">
        <v>0.8</v>
      </c>
      <c r="C12" s="57">
        <v>0.8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1.25" customHeight="1">
      <c r="A13" s="4" t="s">
        <v>49</v>
      </c>
      <c r="B13" s="57"/>
      <c r="C13" s="57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7" customHeight="1">
      <c r="A14" s="42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6.77</v>
      </c>
      <c r="C15" s="20">
        <v>6.77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58">
        <v>0.98</v>
      </c>
      <c r="C16" s="58">
        <v>0.98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72">
        <v>1</v>
      </c>
      <c r="C17" s="72">
        <v>1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8">
        <v>0.27</v>
      </c>
      <c r="C18" s="58">
        <v>0.27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15.65</v>
      </c>
      <c r="C19" s="34">
        <f>SUM(C8:C18)</f>
        <v>15.65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93" t="s">
        <v>10</v>
      </c>
      <c r="B20" s="94"/>
      <c r="C20" s="94"/>
      <c r="D20" s="94"/>
      <c r="E20" s="94"/>
      <c r="F20" s="94"/>
      <c r="G20" s="95"/>
    </row>
    <row r="21" spans="1:7" ht="15.75">
      <c r="A21" s="67"/>
      <c r="B21" s="63"/>
      <c r="C21" s="65"/>
      <c r="D21" s="64">
        <f>B21-C21</f>
        <v>0</v>
      </c>
      <c r="E21" s="65">
        <f>D21*'Часть 1'!$D$7*12/1000</f>
        <v>0</v>
      </c>
      <c r="F21" s="66"/>
      <c r="G21" s="66"/>
    </row>
    <row r="22" spans="1:7" ht="16.5" thickBot="1">
      <c r="A22" s="59" t="s">
        <v>29</v>
      </c>
      <c r="B22" s="60">
        <f>SUM(B21:B21)</f>
        <v>0</v>
      </c>
      <c r="C22" s="60">
        <f>SUM(C21:C21)</f>
        <v>0</v>
      </c>
      <c r="D22" s="60">
        <f>SUM(D21:D21)</f>
        <v>0</v>
      </c>
      <c r="E22" s="56">
        <f>SUM(E21:E21)</f>
        <v>0</v>
      </c>
      <c r="F22" s="61" t="s">
        <v>8</v>
      </c>
      <c r="G22" s="61" t="s">
        <v>8</v>
      </c>
    </row>
    <row r="23" spans="1:7" ht="16.5" thickBot="1">
      <c r="A23" s="35" t="s">
        <v>30</v>
      </c>
      <c r="B23" s="38">
        <f>B19+B22</f>
        <v>15.65</v>
      </c>
      <c r="C23" s="38">
        <f>C19+C22</f>
        <v>15.65</v>
      </c>
      <c r="D23" s="38">
        <f>D19+D22</f>
        <v>0</v>
      </c>
      <c r="E23" s="62">
        <f>E19+E22</f>
        <v>0</v>
      </c>
      <c r="F23" s="36" t="s">
        <v>8</v>
      </c>
      <c r="G23" s="37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80" t="s">
        <v>52</v>
      </c>
      <c r="B26" s="80"/>
      <c r="C26" s="80"/>
      <c r="D26" s="80"/>
      <c r="E26" s="80"/>
      <c r="F26" s="80"/>
      <c r="G26" s="80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2015-02-05T04:46:43Z</cp:lastPrinted>
  <dcterms:created xsi:type="dcterms:W3CDTF">2008-12-01T07:12:21Z</dcterms:created>
  <dcterms:modified xsi:type="dcterms:W3CDTF">2017-01-23T07:39:59Z</dcterms:modified>
  <cp:category/>
  <cp:version/>
  <cp:contentType/>
  <cp:contentStatus/>
</cp:coreProperties>
</file>