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<sst xmlns="http://schemas.openxmlformats.org/spreadsheetml/2006/main" count="89" uniqueCount="59">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</sst>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32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9" fontId="6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9" fontId="1" fillId="0" borderId="29" xfId="0" applyNumberFormat="1" applyFont="1" applyBorder="1" applyAlignment="1">
      <alignment horizontal="center" vertical="center" shrinkToFit="1"/>
    </xf>
    <xf numFmtId="169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C25" sqref="C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3"/>
      <c r="H2" s="13"/>
      <c r="I2" s="13"/>
    </row>
    <row r="3" spans="2:9" ht="15.75">
      <c r="B3" s="75" t="s">
        <v>18</v>
      </c>
      <c r="C3" s="75"/>
      <c r="D3" s="75"/>
      <c r="E3" s="75"/>
      <c r="F3" s="75"/>
      <c r="G3" s="12"/>
      <c r="H3" s="12"/>
      <c r="I3" s="12"/>
    </row>
    <row r="4" spans="2:9" ht="15.75">
      <c r="B4" s="75" t="s">
        <v>20</v>
      </c>
      <c r="C4" s="75"/>
      <c r="D4" s="75"/>
      <c r="E4" s="75"/>
      <c r="F4" s="75"/>
      <c r="G4" s="12"/>
      <c r="H4" s="12"/>
      <c r="I4" s="12"/>
    </row>
    <row r="5" spans="2:9" ht="15.75">
      <c r="B5" s="75" t="s">
        <v>54</v>
      </c>
      <c r="C5" s="75"/>
      <c r="D5" s="75"/>
      <c r="E5" s="75"/>
      <c r="F5" s="7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C7" s="41"/>
      <c r="D7" s="41">
        <v>565.2</v>
      </c>
      <c r="E7" s="40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43</v>
      </c>
      <c r="C13" s="83"/>
      <c r="D13" s="83"/>
      <c r="E13" s="83"/>
      <c r="F13" s="84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4" t="s">
        <v>31</v>
      </c>
      <c r="C15" s="78">
        <v>2277.24</v>
      </c>
      <c r="D15" s="76">
        <v>98548.2</v>
      </c>
      <c r="E15" s="76">
        <v>96534.32</v>
      </c>
      <c r="F15" s="80">
        <f>C15+D15-E15</f>
        <v>4291.119999999995</v>
      </c>
    </row>
    <row r="16" spans="2:6" ht="227.25" customHeight="1">
      <c r="B16" s="15" t="s">
        <v>46</v>
      </c>
      <c r="C16" s="79">
        <v>2277.24</v>
      </c>
      <c r="D16" s="77">
        <v>98548.2</v>
      </c>
      <c r="E16" s="77">
        <v>96534.32</v>
      </c>
      <c r="F16" s="81"/>
    </row>
    <row r="17" spans="2:6" ht="18.75" customHeight="1" thickBot="1">
      <c r="B17" s="38" t="s">
        <v>47</v>
      </c>
      <c r="C17" s="36"/>
      <c r="D17" s="36"/>
      <c r="E17" s="37"/>
      <c r="F17" s="37"/>
    </row>
    <row r="18" spans="2:6" ht="16.5" thickBot="1">
      <c r="B18" s="19" t="s">
        <v>23</v>
      </c>
      <c r="C18" s="28">
        <f>C15+C17</f>
        <v>2277.24</v>
      </c>
      <c r="D18" s="28">
        <f>D15</f>
        <v>98548.2</v>
      </c>
      <c r="E18" s="28">
        <f>E15+E17</f>
        <v>96534.32</v>
      </c>
      <c r="F18" s="28">
        <f>F15+F17</f>
        <v>4291.119999999995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65">
        <v>8366.28</v>
      </c>
      <c r="D20" s="65">
        <v>301781.4</v>
      </c>
      <c r="E20" s="65">
        <v>294515.67</v>
      </c>
      <c r="F20" s="66">
        <f>C20+D20-E20</f>
        <v>15632.010000000068</v>
      </c>
    </row>
    <row r="21" spans="2:6" ht="15.75">
      <c r="B21" s="11" t="s">
        <v>34</v>
      </c>
      <c r="C21" s="65">
        <v>3619.8199999999997</v>
      </c>
      <c r="D21" s="65">
        <v>31733</v>
      </c>
      <c r="E21" s="65">
        <v>32663.100000000002</v>
      </c>
      <c r="F21" s="62">
        <f>C21+D21-E21</f>
        <v>2689.7199999999975</v>
      </c>
    </row>
    <row r="22" spans="2:6" ht="15.75">
      <c r="B22" s="11" t="s">
        <v>13</v>
      </c>
      <c r="C22" s="91"/>
      <c r="D22" s="91"/>
      <c r="E22" s="92"/>
      <c r="F22" s="62"/>
    </row>
    <row r="23" spans="2:6" ht="15.75">
      <c r="B23" s="11" t="s">
        <v>14</v>
      </c>
      <c r="C23" s="93">
        <v>6776.08</v>
      </c>
      <c r="D23" s="93">
        <v>57868.25</v>
      </c>
      <c r="E23" s="93">
        <v>59470.6</v>
      </c>
      <c r="F23" s="62">
        <f>C23+D23-E23</f>
        <v>5173.730000000003</v>
      </c>
    </row>
    <row r="24" spans="2:6" ht="16.5" thickBot="1">
      <c r="B24" s="11" t="s">
        <v>15</v>
      </c>
      <c r="C24" s="17"/>
      <c r="D24" s="17"/>
      <c r="E24" s="16"/>
      <c r="F24" s="18"/>
    </row>
    <row r="25" spans="2:6" ht="16.5" thickBot="1">
      <c r="B25" s="49" t="s">
        <v>24</v>
      </c>
      <c r="C25" s="94">
        <f>SUM(C20:C24)</f>
        <v>18762.18</v>
      </c>
      <c r="D25" s="50">
        <f>D20+D21+D23</f>
        <v>391382.65</v>
      </c>
      <c r="E25" s="94">
        <f>SUM(E20:E24)</f>
        <v>386649.36999999994</v>
      </c>
      <c r="F25" s="28">
        <f>SUM(F20:F24)</f>
        <v>23495.46000000007</v>
      </c>
    </row>
    <row r="26" spans="2:6" ht="27">
      <c r="B26" s="29" t="s">
        <v>16</v>
      </c>
      <c r="C26" s="30">
        <f>C18+C25</f>
        <v>21039.42</v>
      </c>
      <c r="D26" s="51">
        <f>D18+D25</f>
        <v>489930.85000000003</v>
      </c>
      <c r="E26" s="30">
        <f>E18+E25</f>
        <v>483183.68999999994</v>
      </c>
      <c r="F26" s="30">
        <f>F18+F25</f>
        <v>27786.580000000064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5" t="s">
        <v>52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39" sqref="C3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9"/>
      <c r="B4" s="42"/>
      <c r="C4" s="39"/>
      <c r="D4" s="87" t="s">
        <v>40</v>
      </c>
      <c r="E4" s="87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45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82" t="s">
        <v>43</v>
      </c>
      <c r="B6" s="83"/>
      <c r="C6" s="83"/>
      <c r="D6" s="83"/>
      <c r="E6" s="83"/>
      <c r="F6" s="83"/>
      <c r="G6" s="84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1'!$C$7*12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1'!$C$7*12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1'!$C$7*12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1'!$C$7*12</f>
        <v>0</v>
      </c>
      <c r="F11" s="23" t="s">
        <v>8</v>
      </c>
      <c r="G11" s="23" t="s">
        <v>8</v>
      </c>
    </row>
    <row r="12" spans="1:7" ht="39" customHeight="1">
      <c r="A12" s="4" t="s">
        <v>36</v>
      </c>
      <c r="B12" s="53">
        <v>0.07</v>
      </c>
      <c r="C12" s="53">
        <v>0.07</v>
      </c>
      <c r="D12" s="5">
        <f t="shared" si="0"/>
        <v>0</v>
      </c>
      <c r="E12" s="5">
        <f>D12*'Часть 1'!$C$7*12</f>
        <v>0</v>
      </c>
      <c r="F12" s="23" t="s">
        <v>8</v>
      </c>
      <c r="G12" s="23" t="s">
        <v>8</v>
      </c>
    </row>
    <row r="13" spans="1:7" ht="37.5" customHeight="1">
      <c r="A13" s="4" t="s">
        <v>49</v>
      </c>
      <c r="B13" s="53">
        <v>0.29</v>
      </c>
      <c r="C13" s="53">
        <v>0.29</v>
      </c>
      <c r="D13" s="5">
        <f t="shared" si="0"/>
        <v>0</v>
      </c>
      <c r="E13" s="5">
        <f>D13*'Часть 1'!$C$7*12</f>
        <v>0</v>
      </c>
      <c r="F13" s="23" t="s">
        <v>8</v>
      </c>
      <c r="G13" s="23" t="s">
        <v>8</v>
      </c>
    </row>
    <row r="14" spans="1:7" ht="123" customHeight="1">
      <c r="A14" s="64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1'!$C$7*12</f>
        <v>0</v>
      </c>
      <c r="F14" s="23" t="s">
        <v>8</v>
      </c>
      <c r="G14" s="23" t="s">
        <v>8</v>
      </c>
    </row>
    <row r="15" spans="1:7" ht="127.5">
      <c r="A15" s="24" t="s">
        <v>44</v>
      </c>
      <c r="B15" s="18">
        <v>6.34</v>
      </c>
      <c r="C15" s="18">
        <v>6.34</v>
      </c>
      <c r="D15" s="5">
        <f t="shared" si="0"/>
        <v>0</v>
      </c>
      <c r="E15" s="5">
        <f>D15*'Часть 1'!$C$7*12</f>
        <v>0</v>
      </c>
      <c r="F15" s="23" t="s">
        <v>8</v>
      </c>
      <c r="G15" s="23" t="s">
        <v>8</v>
      </c>
    </row>
    <row r="16" spans="1:7" ht="15.75">
      <c r="A16" s="24" t="s">
        <v>50</v>
      </c>
      <c r="B16" s="67">
        <v>1</v>
      </c>
      <c r="C16" s="67">
        <v>1</v>
      </c>
      <c r="D16" s="5">
        <f t="shared" si="0"/>
        <v>0</v>
      </c>
      <c r="E16" s="5">
        <f>D16*'Часть 1'!$C$7*12</f>
        <v>0</v>
      </c>
      <c r="F16" s="23" t="s">
        <v>8</v>
      </c>
      <c r="G16" s="23" t="s">
        <v>8</v>
      </c>
    </row>
    <row r="17" spans="1:7" ht="38.25">
      <c r="A17" s="24" t="s">
        <v>51</v>
      </c>
      <c r="B17" s="18">
        <v>0.99</v>
      </c>
      <c r="C17" s="18">
        <v>0.99</v>
      </c>
      <c r="D17" s="18">
        <f t="shared" si="0"/>
        <v>0</v>
      </c>
      <c r="E17" s="5">
        <f>D17*'Часть 1'!$C$7*12</f>
        <v>0</v>
      </c>
      <c r="F17" s="23" t="s">
        <v>8</v>
      </c>
      <c r="G17" s="23" t="s">
        <v>8</v>
      </c>
    </row>
    <row r="18" spans="1:7" ht="26.25" thickBot="1">
      <c r="A18" s="24" t="s">
        <v>7</v>
      </c>
      <c r="B18" s="63"/>
      <c r="C18" s="63"/>
      <c r="D18" s="18">
        <f t="shared" si="0"/>
        <v>0</v>
      </c>
      <c r="E18" s="5">
        <f>D18*'Часть 1'!$C$7*12</f>
        <v>0</v>
      </c>
      <c r="F18" s="25" t="s">
        <v>8</v>
      </c>
      <c r="G18" s="25" t="s">
        <v>8</v>
      </c>
    </row>
    <row r="19" spans="1:7" ht="16.5" thickBot="1">
      <c r="A19" s="19" t="s">
        <v>28</v>
      </c>
      <c r="B19" s="31">
        <f>SUM(B8:B18)</f>
        <v>14.53</v>
      </c>
      <c r="C19" s="31">
        <f>SUM(C8:C18)</f>
        <v>14.53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57"/>
      <c r="B21" s="58"/>
      <c r="C21" s="58"/>
      <c r="D21" s="59">
        <f>B21-C21</f>
        <v>0</v>
      </c>
      <c r="E21" s="61">
        <f>D21*'Часть 1'!D7*12/1000</f>
        <v>0</v>
      </c>
      <c r="F21" s="60"/>
      <c r="G21" s="60"/>
    </row>
    <row r="22" spans="1:7" ht="16.5" thickBot="1">
      <c r="A22" s="49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55">
        <f>SUM(E21:E21)</f>
        <v>0</v>
      </c>
      <c r="F22" s="52" t="s">
        <v>8</v>
      </c>
      <c r="G22" s="52" t="s">
        <v>8</v>
      </c>
    </row>
    <row r="23" spans="1:7" ht="16.5" thickBot="1">
      <c r="A23" s="32" t="s">
        <v>30</v>
      </c>
      <c r="B23" s="35">
        <f>B19+B22</f>
        <v>14.53</v>
      </c>
      <c r="C23" s="35">
        <f>C19+C22</f>
        <v>14.53</v>
      </c>
      <c r="D23" s="35">
        <f>D19+D22</f>
        <v>0</v>
      </c>
      <c r="E23" s="56">
        <f>E19+E22</f>
        <v>0</v>
      </c>
      <c r="F23" s="33" t="s">
        <v>8</v>
      </c>
      <c r="G23" s="3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5" t="s">
        <v>52</v>
      </c>
      <c r="B26" s="75"/>
      <c r="C26" s="75"/>
      <c r="D26" s="75"/>
      <c r="E26" s="75"/>
      <c r="F26" s="75"/>
      <c r="G26" s="7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2015-02-09T11:30:36Z</cp:lastPrinted>
  <dcterms:created xsi:type="dcterms:W3CDTF">2008-12-01T07:12:21Z</dcterms:created>
  <dcterms:modified xsi:type="dcterms:W3CDTF">2016-02-16T11:29:59Z</dcterms:modified>
  <cp:category/>
  <cp:version/>
  <cp:contentType/>
  <cp:contentStatus/>
</cp:coreProperties>
</file>