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<sst xmlns="http://schemas.openxmlformats.org/spreadsheetml/2006/main" count="89" uniqueCount="59">
  <si>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</si>
  <si>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</si>
  <si>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</si>
  <si>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</si>
  <si>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</si>
  <si>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</si>
  <si>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</si>
  <si>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</si>
  <si>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</si>
  <si>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</si>
  <si>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</si>
  <si>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</si>
  <si>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</si>
  <si>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</si>
  <si>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</si>
  <si>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</si>
  <si>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</si>
  <si>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</si>
  <si>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</si>
  <si>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</si>
  <si>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</si>
  <si>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</si>
  <si>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</si>
  <si>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</si>
  <si>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</si>
  <si>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</si>
  <si>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</si>
  <si>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</si>
  <si>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</si>
  <si>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</si>
  <si>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</si>
  <si>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</si>
  <si>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</si>
  <si>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</si>
  <si>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</si>
  <si>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</si>
  <si>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</si>
  <si>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</si>
  <si>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</si>
  <si>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</si>
  <si>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</si>
  <si>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</si>
  <si>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</si>
  <si>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3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</si>
  <si>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</si>
  <si>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</si>
  <si>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</si>
  <si>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</si>
  <si>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</si>
  <si>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</si>
  <si>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</si>
  <si>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</si>
  <si>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</si>
  <si>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</si>
  <si>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</si>
  <si>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</si>
  <si>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</si>
  <si>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</si>
  <si>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>за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</si>
</sst>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1" fillId="0" borderId="28" xfId="0" applyNumberFormat="1" applyFont="1" applyBorder="1" applyAlignment="1">
      <alignment horizontal="center" vertical="top" shrinkToFit="1"/>
    </xf>
    <xf numFmtId="0" fontId="4" fillId="0" borderId="29" xfId="0" applyFont="1" applyBorder="1" applyAlignment="1">
      <alignment vertical="top" wrapText="1"/>
    </xf>
    <xf numFmtId="172" fontId="1" fillId="0" borderId="3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72" fontId="4" fillId="0" borderId="24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K20" sqref="K20"/>
    </sheetView>
  </sheetViews>
  <sheetFormatPr defaultColWidth="9.00390625" defaultRowHeight="15.75"/>
  <cols>
    <col min="1" max="1" width="3.00390625" style="0" customWidth="1"/>
    <col min="2" max="2" width="26.2539062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4" t="s">
        <v>19</v>
      </c>
      <c r="C2" s="64"/>
      <c r="D2" s="64"/>
      <c r="E2" s="64"/>
      <c r="F2" s="64"/>
      <c r="G2" s="13"/>
      <c r="H2" s="13"/>
      <c r="I2" s="13"/>
    </row>
    <row r="3" spans="2:9" ht="15.75">
      <c r="B3" s="64" t="s">
        <v>18</v>
      </c>
      <c r="C3" s="64"/>
      <c r="D3" s="64"/>
      <c r="E3" s="64"/>
      <c r="F3" s="64"/>
      <c r="G3" s="12"/>
      <c r="H3" s="12"/>
      <c r="I3" s="12"/>
    </row>
    <row r="4" spans="2:9" ht="15.75">
      <c r="B4" s="64" t="s">
        <v>20</v>
      </c>
      <c r="C4" s="64"/>
      <c r="D4" s="64"/>
      <c r="E4" s="64"/>
      <c r="F4" s="64"/>
      <c r="G4" s="12"/>
      <c r="H4" s="12"/>
      <c r="I4" s="12"/>
    </row>
    <row r="5" spans="2:9" ht="15.75">
      <c r="B5" s="64" t="s">
        <v>58</v>
      </c>
      <c r="C5" s="64"/>
      <c r="D5" s="64"/>
      <c r="E5" s="64"/>
      <c r="F5" s="64"/>
      <c r="G5" s="12"/>
      <c r="H5" s="12"/>
      <c r="I5" s="12"/>
    </row>
    <row r="6" spans="2:5" ht="15.75">
      <c r="B6" s="9"/>
      <c r="C6" s="10"/>
      <c r="D6" s="10"/>
      <c r="E6" s="1"/>
    </row>
    <row r="7" spans="2:6" ht="15.75">
      <c r="B7" s="10" t="s">
        <v>37</v>
      </c>
      <c r="E7" s="37">
        <v>568.3</v>
      </c>
      <c r="F7" s="36" t="s">
        <v>38</v>
      </c>
    </row>
    <row r="8" spans="2:6" ht="15.75">
      <c r="B8" s="10" t="s">
        <v>39</v>
      </c>
      <c r="C8" s="10"/>
      <c r="D8" s="10"/>
      <c r="E8" s="56">
        <v>58.3</v>
      </c>
      <c r="F8" t="s">
        <v>38</v>
      </c>
    </row>
    <row r="9" spans="2:5" ht="15.75">
      <c r="B9" s="10"/>
      <c r="C9" s="10"/>
      <c r="D9" s="10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5" t="s">
        <v>43</v>
      </c>
      <c r="C13" s="76"/>
      <c r="D13" s="76"/>
      <c r="E13" s="76"/>
      <c r="F13" s="77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4" t="s">
        <v>31</v>
      </c>
      <c r="C15" s="69">
        <v>10049.8</v>
      </c>
      <c r="D15" s="71">
        <v>100994.04</v>
      </c>
      <c r="E15" s="71">
        <v>101697.54</v>
      </c>
      <c r="F15" s="73">
        <f>C15+D15-E15</f>
        <v>9346.300000000003</v>
      </c>
    </row>
    <row r="16" spans="2:6" ht="192.75" customHeight="1">
      <c r="B16" s="15" t="s">
        <v>46</v>
      </c>
      <c r="C16" s="70">
        <v>10049.8</v>
      </c>
      <c r="D16" s="72">
        <v>100994.04</v>
      </c>
      <c r="E16" s="72">
        <v>101697.54</v>
      </c>
      <c r="F16" s="74"/>
    </row>
    <row r="17" spans="2:6" ht="18.75" customHeight="1" thickBot="1">
      <c r="B17" s="34" t="s">
        <v>47</v>
      </c>
      <c r="C17" s="89">
        <v>136.01</v>
      </c>
      <c r="D17" s="89">
        <v>1726.08</v>
      </c>
      <c r="E17" s="89">
        <v>925.37</v>
      </c>
      <c r="F17" s="90">
        <f>C17+D17-E17</f>
        <v>936.7199999999999</v>
      </c>
    </row>
    <row r="18" spans="2:6" ht="16.5" thickBot="1">
      <c r="B18" s="88" t="s">
        <v>23</v>
      </c>
      <c r="C18" s="91">
        <f>C15+C17</f>
        <v>10185.81</v>
      </c>
      <c r="D18" s="92">
        <f>D15+D17</f>
        <v>102720.12</v>
      </c>
      <c r="E18" s="92">
        <f>E15+E17</f>
        <v>102622.90999999999</v>
      </c>
      <c r="F18" s="93">
        <f>F15+F17</f>
        <v>10283.020000000002</v>
      </c>
    </row>
    <row r="19" spans="2:6" ht="15.75">
      <c r="B19" s="78" t="s">
        <v>11</v>
      </c>
      <c r="C19" s="79"/>
      <c r="D19" s="79"/>
      <c r="E19" s="79"/>
      <c r="F19" s="80"/>
    </row>
    <row r="20" spans="2:6" ht="15.75">
      <c r="B20" s="11" t="s">
        <v>12</v>
      </c>
      <c r="C20" s="61">
        <v>30823.96</v>
      </c>
      <c r="D20" s="61">
        <v>264764.04</v>
      </c>
      <c r="E20" s="61">
        <v>299034.25</v>
      </c>
      <c r="F20" s="57">
        <f>C20+D20-E20</f>
        <v>-3446.25</v>
      </c>
    </row>
    <row r="21" spans="2:6" ht="15.75">
      <c r="B21" s="11" t="s">
        <v>34</v>
      </c>
      <c r="C21" s="58">
        <v>6238.93</v>
      </c>
      <c r="D21" s="62">
        <v>27776.74</v>
      </c>
      <c r="E21" s="62">
        <v>30619.29</v>
      </c>
      <c r="F21" s="57">
        <f>C21+D21-E21</f>
        <v>3396.3799999999974</v>
      </c>
    </row>
    <row r="22" spans="2:6" ht="15.75">
      <c r="B22" s="11" t="s">
        <v>13</v>
      </c>
      <c r="C22" s="54"/>
      <c r="D22" s="54"/>
      <c r="E22" s="55"/>
      <c r="F22" s="63"/>
    </row>
    <row r="23" spans="2:6" ht="15.75">
      <c r="B23" s="11" t="s">
        <v>14</v>
      </c>
      <c r="C23" s="87">
        <v>10234.82</v>
      </c>
      <c r="D23" s="87">
        <v>50328.47</v>
      </c>
      <c r="E23" s="87">
        <v>54269.96</v>
      </c>
      <c r="F23" s="57">
        <f>C23+D23-E23</f>
        <v>6293.330000000002</v>
      </c>
    </row>
    <row r="24" spans="2:6" ht="16.5" thickBot="1">
      <c r="B24" s="22" t="s">
        <v>15</v>
      </c>
      <c r="C24" s="54"/>
      <c r="D24" s="54"/>
      <c r="E24" s="55"/>
      <c r="F24" s="63"/>
    </row>
    <row r="25" spans="2:6" ht="16.5" thickBot="1">
      <c r="B25" s="17" t="s">
        <v>24</v>
      </c>
      <c r="C25" s="94">
        <f>SUM(C20:C24)</f>
        <v>47297.71</v>
      </c>
      <c r="D25" s="60">
        <f>D20+D21+D23</f>
        <v>342869.25</v>
      </c>
      <c r="E25" s="94">
        <f>SUM(E20:E24)</f>
        <v>383923.5</v>
      </c>
      <c r="F25" s="60">
        <f>SUM(F20:F24)</f>
        <v>6243.459999999999</v>
      </c>
    </row>
    <row r="26" spans="2:6" ht="27">
      <c r="B26" s="27" t="s">
        <v>16</v>
      </c>
      <c r="C26" s="28">
        <f>C18+C25</f>
        <v>57483.52</v>
      </c>
      <c r="D26" s="28">
        <f>D18+D25</f>
        <v>445589.37</v>
      </c>
      <c r="E26" s="28">
        <f>E18+E25</f>
        <v>486546.41</v>
      </c>
      <c r="F26" s="28">
        <f>F18+F25</f>
        <v>16526.480000000003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4" t="s">
        <v>52</v>
      </c>
      <c r="C30" s="64"/>
      <c r="D30" s="64"/>
      <c r="E30" s="64"/>
      <c r="F30" s="64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B19" sqref="B19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5"/>
      <c r="B4" s="38"/>
      <c r="C4" s="35"/>
      <c r="D4" s="83" t="s">
        <v>40</v>
      </c>
      <c r="E4" s="83"/>
      <c r="F4" s="39"/>
      <c r="G4" s="35"/>
    </row>
    <row r="5" spans="1:7" ht="110.25" customHeight="1">
      <c r="A5" s="40" t="s">
        <v>3</v>
      </c>
      <c r="B5" s="41" t="s">
        <v>4</v>
      </c>
      <c r="C5" s="40" t="s">
        <v>45</v>
      </c>
      <c r="D5" s="42" t="s">
        <v>41</v>
      </c>
      <c r="E5" s="43" t="s">
        <v>42</v>
      </c>
      <c r="F5" s="44" t="s">
        <v>5</v>
      </c>
      <c r="G5" s="40" t="s">
        <v>6</v>
      </c>
    </row>
    <row r="6" spans="1:7" ht="15.75" customHeight="1">
      <c r="A6" s="75" t="s">
        <v>43</v>
      </c>
      <c r="B6" s="76"/>
      <c r="C6" s="76"/>
      <c r="D6" s="76"/>
      <c r="E6" s="76"/>
      <c r="F6" s="76"/>
      <c r="G6" s="77"/>
    </row>
    <row r="7" spans="1:7" ht="15.75" customHeight="1">
      <c r="A7" s="78" t="s">
        <v>9</v>
      </c>
      <c r="B7" s="79"/>
      <c r="C7" s="79"/>
      <c r="D7" s="79"/>
      <c r="E7" s="79"/>
      <c r="F7" s="79"/>
      <c r="G7" s="80"/>
    </row>
    <row r="8" spans="1:7" ht="25.5">
      <c r="A8" s="4" t="s">
        <v>1</v>
      </c>
      <c r="B8" s="45"/>
      <c r="C8" s="45"/>
      <c r="D8" s="5">
        <f>B8-C8</f>
        <v>0</v>
      </c>
      <c r="E8" s="5">
        <f>D8*'Часть 1'!$E$7*12</f>
        <v>0</v>
      </c>
      <c r="F8" s="21" t="s">
        <v>8</v>
      </c>
      <c r="G8" s="21" t="s">
        <v>8</v>
      </c>
    </row>
    <row r="9" spans="1:7" ht="15.75">
      <c r="A9" s="4" t="s">
        <v>48</v>
      </c>
      <c r="B9" s="45"/>
      <c r="C9" s="45"/>
      <c r="D9" s="5">
        <f>B9-C9</f>
        <v>0</v>
      </c>
      <c r="E9" s="5">
        <f>D9*'Часть 1'!$E$7*12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1'!$E$7*12</f>
        <v>0</v>
      </c>
      <c r="F10" s="21" t="s">
        <v>8</v>
      </c>
      <c r="G10" s="21" t="s">
        <v>8</v>
      </c>
    </row>
    <row r="11" spans="1:7" ht="17.2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1'!$E$7*12</f>
        <v>0</v>
      </c>
      <c r="F11" s="21" t="s">
        <v>8</v>
      </c>
      <c r="G11" s="21" t="s">
        <v>8</v>
      </c>
    </row>
    <row r="12" spans="1:7" ht="42.75" customHeight="1">
      <c r="A12" s="4" t="s">
        <v>36</v>
      </c>
      <c r="B12" s="45">
        <v>0.41</v>
      </c>
      <c r="C12" s="45">
        <v>0.41</v>
      </c>
      <c r="D12" s="5">
        <f t="shared" si="0"/>
        <v>0</v>
      </c>
      <c r="E12" s="5">
        <f>D12*'Часть 1'!$E$7*12</f>
        <v>0</v>
      </c>
      <c r="F12" s="21" t="s">
        <v>8</v>
      </c>
      <c r="G12" s="21" t="s">
        <v>8</v>
      </c>
    </row>
    <row r="13" spans="1:7" ht="45" customHeight="1">
      <c r="A13" s="4" t="s">
        <v>49</v>
      </c>
      <c r="B13" s="45">
        <v>0.29</v>
      </c>
      <c r="C13" s="45">
        <v>0.29</v>
      </c>
      <c r="D13" s="5">
        <f t="shared" si="0"/>
        <v>0</v>
      </c>
      <c r="E13" s="5">
        <f>D13*'Часть 1'!$E$7*12</f>
        <v>0</v>
      </c>
      <c r="F13" s="21" t="s">
        <v>8</v>
      </c>
      <c r="G13" s="21" t="s">
        <v>8</v>
      </c>
    </row>
    <row r="14" spans="1:7" ht="117" customHeight="1">
      <c r="A14" s="59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1'!$E$7*12</f>
        <v>0</v>
      </c>
      <c r="F14" s="21" t="s">
        <v>8</v>
      </c>
      <c r="G14" s="21" t="s">
        <v>8</v>
      </c>
    </row>
    <row r="15" spans="1:7" ht="127.5">
      <c r="A15" s="23" t="s">
        <v>44</v>
      </c>
      <c r="B15" s="16">
        <v>6.34</v>
      </c>
      <c r="C15" s="16">
        <v>6.34</v>
      </c>
      <c r="D15" s="5">
        <f t="shared" si="0"/>
        <v>0</v>
      </c>
      <c r="E15" s="5">
        <f>D15*'Часть 1'!$E$7*12</f>
        <v>0</v>
      </c>
      <c r="F15" s="21" t="s">
        <v>8</v>
      </c>
      <c r="G15" s="21" t="s">
        <v>8</v>
      </c>
    </row>
    <row r="16" spans="1:7" ht="15.75">
      <c r="A16" s="23" t="s">
        <v>50</v>
      </c>
      <c r="B16" s="46">
        <v>1</v>
      </c>
      <c r="C16" s="46">
        <v>1</v>
      </c>
      <c r="D16" s="5">
        <f t="shared" si="0"/>
        <v>0</v>
      </c>
      <c r="E16" s="5">
        <f>D16*'Часть 1'!$E$7*12</f>
        <v>0</v>
      </c>
      <c r="F16" s="21" t="s">
        <v>8</v>
      </c>
      <c r="G16" s="21" t="s">
        <v>8</v>
      </c>
    </row>
    <row r="17" spans="1:7" ht="38.25">
      <c r="A17" s="23" t="s">
        <v>51</v>
      </c>
      <c r="B17" s="16">
        <v>0.99</v>
      </c>
      <c r="C17" s="16">
        <v>0.99</v>
      </c>
      <c r="D17" s="16">
        <f t="shared" si="0"/>
        <v>0</v>
      </c>
      <c r="E17" s="5">
        <f>D17*'Часть 1'!$E$7*12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6"/>
      <c r="C18" s="46"/>
      <c r="D18" s="16">
        <f t="shared" si="0"/>
        <v>0</v>
      </c>
      <c r="E18" s="5">
        <f>D18*'Часть 1'!$E$7*12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29">
        <f>SUM(B8:B18)</f>
        <v>14.87</v>
      </c>
      <c r="C19" s="29">
        <f>SUM(C8:C18)</f>
        <v>14.87</v>
      </c>
      <c r="D19" s="29">
        <f>SUM(D8:D18)</f>
        <v>0</v>
      </c>
      <c r="E19" s="29">
        <f>SUM(E8:E18)</f>
        <v>0</v>
      </c>
      <c r="F19" s="25" t="s">
        <v>8</v>
      </c>
      <c r="G19" s="26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5.75">
      <c r="A21" s="53"/>
      <c r="B21" s="51"/>
      <c r="C21" s="51"/>
      <c r="D21" s="5">
        <f>B21-C21</f>
        <v>0</v>
      </c>
      <c r="E21" s="5">
        <f>D21*'Часть 1'!$E$7*12/1000</f>
        <v>0</v>
      </c>
      <c r="F21" s="52"/>
      <c r="G21" s="52"/>
    </row>
    <row r="22" spans="1:7" ht="16.5" thickBot="1">
      <c r="A22" s="47" t="s">
        <v>29</v>
      </c>
      <c r="B22" s="48">
        <f>SUM(B21:B21)</f>
        <v>0</v>
      </c>
      <c r="C22" s="48">
        <f>SUM(C21:C21)</f>
        <v>0</v>
      </c>
      <c r="D22" s="48">
        <f>SUM(D21:D21)</f>
        <v>0</v>
      </c>
      <c r="E22" s="48">
        <f>SUM(E21:E21)</f>
        <v>0</v>
      </c>
      <c r="F22" s="49" t="s">
        <v>8</v>
      </c>
      <c r="G22" s="49" t="s">
        <v>8</v>
      </c>
    </row>
    <row r="23" spans="1:7" ht="16.5" thickBot="1">
      <c r="A23" s="30" t="s">
        <v>30</v>
      </c>
      <c r="B23" s="33">
        <f>B19+B22</f>
        <v>14.87</v>
      </c>
      <c r="C23" s="33">
        <f>C19+C22</f>
        <v>14.87</v>
      </c>
      <c r="D23" s="33">
        <f>D19+D22</f>
        <v>0</v>
      </c>
      <c r="E23" s="50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4" t="s">
        <v>52</v>
      </c>
      <c r="B26" s="64"/>
      <c r="C26" s="64"/>
      <c r="D26" s="64"/>
      <c r="E26" s="64"/>
      <c r="F26" s="64"/>
      <c r="G26" s="6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2015-02-09T11:37:00Z</cp:lastPrinted>
  <dcterms:created xsi:type="dcterms:W3CDTF">2008-12-01T07:12:21Z</dcterms:created>
  <dcterms:modified xsi:type="dcterms:W3CDTF">2016-02-16T11:36:35Z</dcterms:modified>
  <cp:category/>
  <cp:version/>
  <cp:contentType/>
  <cp:contentStatus/>
</cp:coreProperties>
</file>