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<sst xmlns="http://schemas.openxmlformats.org/spreadsheetml/2006/main" count="89" uniqueCount="59">
  <si>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</si>
  <si>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</si>
  <si>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</si>
  <si>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</si>
  <si>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</si>
  <si>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</si>
  <si>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</si>
  <si>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</si>
  <si>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</si>
  <si>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</si>
  <si>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</si>
  <si>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</si>
  <si>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</si>
  <si>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</si>
  <si>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</si>
  <si>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</si>
  <si>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</si>
  <si>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</si>
  <si>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</si>
  <si>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</si>
  <si>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</si>
  <si>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</si>
  <si>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</si>
  <si>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</si>
  <si>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</si>
  <si>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</si>
  <si>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</si>
  <si>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</si>
  <si>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</si>
  <si>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</si>
  <si>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</si>
  <si>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</si>
  <si>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</si>
  <si>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</si>
  <si>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</si>
  <si>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</si>
  <si>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</si>
  <si>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</si>
  <si>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</si>
  <si>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</si>
  <si>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</si>
  <si>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</si>
  <si>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</si>
  <si>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6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</si>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</sst>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29" xfId="0" applyNumberFormat="1" applyFont="1" applyBorder="1" applyAlignment="1">
      <alignment horizontal="center" vertical="top" shrinkToFit="1"/>
    </xf>
    <xf numFmtId="169" fontId="6" fillId="0" borderId="10" xfId="0" applyNumberFormat="1" applyFont="1" applyBorder="1" applyAlignment="1">
      <alignment horizontal="center" vertical="top" shrinkToFit="1"/>
    </xf>
    <xf numFmtId="169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3" sqref="H23"/>
    </sheetView>
  </sheetViews>
  <sheetFormatPr defaultColWidth="9.00390625" defaultRowHeight="15.75"/>
  <cols>
    <col min="1" max="1" width="3.00390625" style="0" customWidth="1"/>
    <col min="2" max="2" width="25.50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3"/>
      <c r="H2" s="13"/>
      <c r="I2" s="13"/>
    </row>
    <row r="3" spans="2:9" ht="15.75">
      <c r="B3" s="71" t="s">
        <v>18</v>
      </c>
      <c r="C3" s="71"/>
      <c r="D3" s="71"/>
      <c r="E3" s="71"/>
      <c r="F3" s="71"/>
      <c r="G3" s="12"/>
      <c r="H3" s="12"/>
      <c r="I3" s="12"/>
    </row>
    <row r="4" spans="2:9" ht="15.75">
      <c r="B4" s="71" t="s">
        <v>20</v>
      </c>
      <c r="C4" s="71"/>
      <c r="D4" s="71"/>
      <c r="E4" s="71"/>
      <c r="F4" s="71"/>
      <c r="G4" s="12"/>
      <c r="H4" s="12"/>
      <c r="I4" s="12"/>
    </row>
    <row r="5" spans="2:9" ht="15.75">
      <c r="B5" s="71" t="s">
        <v>57</v>
      </c>
      <c r="C5" s="71"/>
      <c r="D5" s="71"/>
      <c r="E5" s="71"/>
      <c r="F5" s="7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575.82</v>
      </c>
      <c r="E7" s="37" t="s">
        <v>38</v>
      </c>
    </row>
    <row r="8" spans="2:5" ht="15.75">
      <c r="B8" s="10" t="s">
        <v>39</v>
      </c>
      <c r="C8" s="10"/>
      <c r="D8" s="59">
        <v>37.5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8" t="s">
        <v>43</v>
      </c>
      <c r="C13" s="79"/>
      <c r="D13" s="79"/>
      <c r="E13" s="79"/>
      <c r="F13" s="80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4">
        <v>4464.05</v>
      </c>
      <c r="D15" s="72">
        <v>92869.02</v>
      </c>
      <c r="E15" s="72">
        <v>91496.85</v>
      </c>
      <c r="F15" s="76">
        <f>C15+D15-E15</f>
        <v>5836.220000000001</v>
      </c>
    </row>
    <row r="16" spans="2:6" ht="230.25" customHeight="1">
      <c r="B16" s="15" t="s">
        <v>46</v>
      </c>
      <c r="C16" s="75"/>
      <c r="D16" s="73"/>
      <c r="E16" s="73"/>
      <c r="F16" s="77"/>
    </row>
    <row r="17" spans="2:6" ht="18.75" customHeight="1" thickBot="1">
      <c r="B17" s="35" t="s">
        <v>47</v>
      </c>
      <c r="C17" s="87">
        <v>13.28</v>
      </c>
      <c r="D17" s="87">
        <v>162.05</v>
      </c>
      <c r="E17" s="87">
        <v>147.57</v>
      </c>
      <c r="F17" s="61">
        <f>C17+D17-E17</f>
        <v>27.76000000000002</v>
      </c>
    </row>
    <row r="18" spans="2:6" ht="16.5" thickBot="1">
      <c r="B18" s="17" t="s">
        <v>23</v>
      </c>
      <c r="C18" s="62">
        <f>C15+C17</f>
        <v>4477.33</v>
      </c>
      <c r="D18" s="27">
        <f>D15+D17</f>
        <v>93031.07</v>
      </c>
      <c r="E18" s="27">
        <f>E15+E17</f>
        <v>91644.42000000001</v>
      </c>
      <c r="F18" s="27">
        <f>F15+F17</f>
        <v>5863.980000000001</v>
      </c>
    </row>
    <row r="19" spans="2:6" ht="15.75">
      <c r="B19" s="65" t="s">
        <v>11</v>
      </c>
      <c r="C19" s="66"/>
      <c r="D19" s="66"/>
      <c r="E19" s="66"/>
      <c r="F19" s="67"/>
    </row>
    <row r="20" spans="2:6" ht="15.75">
      <c r="B20" s="11" t="s">
        <v>12</v>
      </c>
      <c r="C20" s="88">
        <v>13256.57</v>
      </c>
      <c r="D20" s="88">
        <v>275896.68</v>
      </c>
      <c r="E20" s="88">
        <v>271505.87</v>
      </c>
      <c r="F20" s="60">
        <f>C20+D20-E20</f>
        <v>17647.380000000005</v>
      </c>
    </row>
    <row r="21" spans="2:6" ht="15.75">
      <c r="B21" s="11" t="s">
        <v>34</v>
      </c>
      <c r="C21" s="88">
        <v>1484.88</v>
      </c>
      <c r="D21" s="89">
        <v>22105.43</v>
      </c>
      <c r="E21" s="89">
        <v>22120.7</v>
      </c>
      <c r="F21" s="60">
        <f>C21+D21-E21</f>
        <v>1469.6100000000006</v>
      </c>
    </row>
    <row r="22" spans="2:6" ht="15.75">
      <c r="B22" s="11" t="s">
        <v>13</v>
      </c>
      <c r="C22" s="57"/>
      <c r="D22" s="57"/>
      <c r="E22" s="58"/>
      <c r="F22" s="56"/>
    </row>
    <row r="23" spans="2:6" ht="15.75">
      <c r="B23" s="11" t="s">
        <v>14</v>
      </c>
      <c r="C23" s="88">
        <v>2682.15</v>
      </c>
      <c r="D23" s="88">
        <v>39889.09</v>
      </c>
      <c r="E23" s="88">
        <v>39889.92</v>
      </c>
      <c r="F23" s="60">
        <f>C23+D23-E23</f>
        <v>2681.3199999999997</v>
      </c>
    </row>
    <row r="24" spans="2:6" ht="16.5" thickBot="1">
      <c r="B24" s="22" t="s">
        <v>15</v>
      </c>
      <c r="C24" s="91"/>
      <c r="D24" s="91"/>
      <c r="E24" s="92"/>
      <c r="F24" s="93"/>
    </row>
    <row r="25" spans="2:6" ht="16.5" thickBot="1">
      <c r="B25" s="90" t="s">
        <v>24</v>
      </c>
      <c r="C25" s="94">
        <f>SUM(C20:C24)</f>
        <v>17423.600000000002</v>
      </c>
      <c r="D25" s="27">
        <f>D20+D21+D23</f>
        <v>337891.19999999995</v>
      </c>
      <c r="E25" s="27">
        <f>SUM(E20:E24)</f>
        <v>333516.49</v>
      </c>
      <c r="F25" s="95">
        <f>SUM(F20:F24)</f>
        <v>21798.310000000005</v>
      </c>
    </row>
    <row r="26" spans="2:6" ht="27">
      <c r="B26" s="28" t="s">
        <v>16</v>
      </c>
      <c r="C26" s="29">
        <f>C18+C25</f>
        <v>21900.93</v>
      </c>
      <c r="D26" s="46">
        <f>D18+D25</f>
        <v>430922.26999999996</v>
      </c>
      <c r="E26" s="29">
        <f>E18+E25</f>
        <v>425160.91000000003</v>
      </c>
      <c r="F26" s="29">
        <f>F18+F25</f>
        <v>27662.290000000008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1" t="s">
        <v>52</v>
      </c>
      <c r="C30" s="71"/>
      <c r="D30" s="71"/>
      <c r="E30" s="71"/>
      <c r="F30" s="71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5" sqref="A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6"/>
      <c r="B4" s="39"/>
      <c r="C4" s="36"/>
      <c r="D4" s="83" t="s">
        <v>40</v>
      </c>
      <c r="E4" s="83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78" t="s">
        <v>43</v>
      </c>
      <c r="B6" s="79"/>
      <c r="C6" s="79"/>
      <c r="D6" s="79"/>
      <c r="E6" s="79"/>
      <c r="F6" s="79"/>
      <c r="G6" s="80"/>
    </row>
    <row r="7" spans="1:7" ht="15.75" customHeight="1">
      <c r="A7" s="65" t="s">
        <v>9</v>
      </c>
      <c r="B7" s="66"/>
      <c r="C7" s="66"/>
      <c r="D7" s="66"/>
      <c r="E7" s="66"/>
      <c r="F7" s="66"/>
      <c r="G7" s="67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6.5" customHeight="1">
      <c r="A12" s="4" t="s">
        <v>36</v>
      </c>
      <c r="B12" s="48">
        <v>0.06</v>
      </c>
      <c r="C12" s="48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49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4" customHeight="1">
      <c r="A14" s="63" t="s">
        <v>58</v>
      </c>
      <c r="B14" s="48">
        <v>3.6</v>
      </c>
      <c r="C14" s="48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44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9"/>
      <c r="C18" s="49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14.17</v>
      </c>
      <c r="C19" s="30">
        <f>SUM(C8:C18)</f>
        <v>14.17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53"/>
      <c r="B21" s="54"/>
      <c r="C21" s="54"/>
      <c r="D21" s="5">
        <f>B21-C21</f>
        <v>0</v>
      </c>
      <c r="E21" s="5">
        <f>D21*'Часть 1'!$D$7*12/1000</f>
        <v>0</v>
      </c>
      <c r="F21" s="55"/>
      <c r="G21" s="55"/>
    </row>
    <row r="22" spans="1:7" ht="16.5" thickBot="1">
      <c r="A22" s="47" t="s">
        <v>29</v>
      </c>
      <c r="B22" s="50">
        <f>SUM(B21:B21)</f>
        <v>0</v>
      </c>
      <c r="C22" s="50">
        <f>SUM(C21:C21)</f>
        <v>0</v>
      </c>
      <c r="D22" s="50">
        <f>SUM(D21:D21)</f>
        <v>0</v>
      </c>
      <c r="E22" s="50">
        <f>SUM(E21:E21)</f>
        <v>0</v>
      </c>
      <c r="F22" s="51" t="s">
        <v>8</v>
      </c>
      <c r="G22" s="51" t="s">
        <v>8</v>
      </c>
    </row>
    <row r="23" spans="1:7" ht="16.5" thickBot="1">
      <c r="A23" s="31" t="s">
        <v>30</v>
      </c>
      <c r="B23" s="34">
        <f>B19+B22</f>
        <v>14.17</v>
      </c>
      <c r="C23" s="34">
        <f>C19+C22</f>
        <v>14.17</v>
      </c>
      <c r="D23" s="34">
        <f>D19+D22</f>
        <v>0</v>
      </c>
      <c r="E23" s="52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1" t="s">
        <v>52</v>
      </c>
      <c r="B26" s="71"/>
      <c r="C26" s="71"/>
      <c r="D26" s="71"/>
      <c r="E26" s="71"/>
      <c r="F26" s="71"/>
      <c r="G26" s="7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2015-02-11T10:27:22Z</cp:lastPrinted>
  <dcterms:created xsi:type="dcterms:W3CDTF">2008-12-01T07:12:21Z</dcterms:created>
  <dcterms:modified xsi:type="dcterms:W3CDTF">2015-02-11T10:28:00Z</dcterms:modified>
  <cp:category/>
  <cp:version/>
  <cp:contentType/>
  <cp:contentStatus/>
</cp:coreProperties>
</file>