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<sst xmlns="http://schemas.openxmlformats.org/spreadsheetml/2006/main" count="89" uniqueCount="59">
  <si>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</si>
  <si>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</si>
  <si>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</si>
  <si>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</si>
  <si>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</si>
  <si>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</si>
  <si>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</si>
  <si>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</si>
  <si>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</si>
  <si>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</si>
  <si>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</si>
  <si>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</si>
  <si>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</si>
  <si>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</si>
  <si>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</si>
  <si>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</si>
  <si>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</si>
  <si>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</si>
  <si>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</si>
  <si>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</si>
  <si>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</si>
  <si>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</si>
  <si>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</si>
  <si>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</si>
  <si>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</si>
  <si>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</si>
  <si>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</si>
  <si>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</si>
  <si>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</si>
  <si>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</si>
  <si>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</si>
  <si>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</si>
  <si>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</si>
  <si>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</si>
  <si>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</si>
  <si>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</si>
  <si>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</si>
  <si>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</si>
  <si>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</si>
  <si>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</si>
  <si>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</si>
  <si>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</si>
  <si>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</si>
  <si>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6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</si>
  <si>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</si>
  <si>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</si>
  <si>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</si>
  <si>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</si>
  <si>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</si>
  <si>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</si>
  <si>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</si>
  <si>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</si>
  <si>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</si>
  <si>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</si>
  <si>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</si>
  <si>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</si>
  <si>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</si>
  <si>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</si>
  <si>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за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</si>
</sst>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9" fontId="6" fillId="0" borderId="26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9" fontId="1" fillId="0" borderId="26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89;&#1072;&#1094;&#1082;&#1086;&#1074;&#1072;\&#1054;&#1090;&#1095;&#1077;&#1090;&#1099;\&#1054;&#1090;&#1095;&#1077;&#1090;&#1099;%20&#1087;&#1086;%20&#1076;&#1086;&#1084;&#1072;&#1084;\&#1054;&#1090;&#1095;&#1077;&#1090;&#1099;%20&#1087;&#1086;%20&#1076;&#1086;&#1084;&#1072;&#1084;%20&#1085;&#1072;%202015%20&#1075;&#1086;&#1076;\&#1057;&#1054;&#1055;&#1053;%20&#1043;&#1054;&#1044;&#1054;&#1042;&#1054;&#104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по начислениям"/>
      <sheetName val="Данные по начислениям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5.50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3"/>
      <c r="H2" s="13"/>
      <c r="I2" s="13"/>
    </row>
    <row r="3" spans="2:9" ht="15.75">
      <c r="B3" s="75" t="s">
        <v>18</v>
      </c>
      <c r="C3" s="75"/>
      <c r="D3" s="75"/>
      <c r="E3" s="75"/>
      <c r="F3" s="75"/>
      <c r="G3" s="12"/>
      <c r="H3" s="12"/>
      <c r="I3" s="12"/>
    </row>
    <row r="4" spans="2:9" ht="15.75">
      <c r="B4" s="75" t="s">
        <v>20</v>
      </c>
      <c r="C4" s="75"/>
      <c r="D4" s="75"/>
      <c r="E4" s="75"/>
      <c r="F4" s="75"/>
      <c r="G4" s="12"/>
      <c r="H4" s="12"/>
      <c r="I4" s="12"/>
    </row>
    <row r="5" spans="2:9" ht="15.75">
      <c r="B5" s="75" t="s">
        <v>58</v>
      </c>
      <c r="C5" s="75"/>
      <c r="D5" s="75"/>
      <c r="E5" s="75"/>
      <c r="F5" s="7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91">
        <v>547.8</v>
      </c>
      <c r="E7" s="37" t="s">
        <v>38</v>
      </c>
    </row>
    <row r="8" spans="2:5" ht="15.75">
      <c r="B8" s="10" t="s">
        <v>39</v>
      </c>
      <c r="C8" s="10"/>
      <c r="D8" s="55">
        <v>37.5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2" t="s">
        <v>43</v>
      </c>
      <c r="C13" s="83"/>
      <c r="D13" s="83"/>
      <c r="E13" s="83"/>
      <c r="F13" s="84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4" t="s">
        <v>31</v>
      </c>
      <c r="C15" s="78">
        <v>5836.22</v>
      </c>
      <c r="D15" s="76">
        <v>96952.02</v>
      </c>
      <c r="E15" s="76">
        <v>98890.13</v>
      </c>
      <c r="F15" s="80">
        <f>C15+D15-E15</f>
        <v>3898.1100000000006</v>
      </c>
    </row>
    <row r="16" spans="2:6" ht="230.25" customHeight="1">
      <c r="B16" s="15" t="s">
        <v>46</v>
      </c>
      <c r="C16" s="79">
        <v>5836.22</v>
      </c>
      <c r="D16" s="77">
        <v>96952.02</v>
      </c>
      <c r="E16" s="77">
        <v>98890.13</v>
      </c>
      <c r="F16" s="81"/>
    </row>
    <row r="17" spans="2:6" ht="18.75" customHeight="1" thickBot="1">
      <c r="B17" s="35" t="s">
        <v>47</v>
      </c>
      <c r="C17" s="60">
        <v>27.76</v>
      </c>
      <c r="D17" s="60">
        <v>1056.04</v>
      </c>
      <c r="E17" s="60">
        <v>1083.8</v>
      </c>
      <c r="F17" s="57">
        <f>C17+D17-E17</f>
        <v>0</v>
      </c>
    </row>
    <row r="18" spans="2:6" ht="16.5" thickBot="1">
      <c r="B18" s="17" t="s">
        <v>23</v>
      </c>
      <c r="C18" s="58">
        <f>C15+C17</f>
        <v>5863.9800000000005</v>
      </c>
      <c r="D18" s="27">
        <f>D15+D17</f>
        <v>98008.06</v>
      </c>
      <c r="E18" s="27">
        <f>E15+E17</f>
        <v>99973.93000000001</v>
      </c>
      <c r="F18" s="27">
        <f>F15+F17</f>
        <v>3898.1100000000006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61">
        <v>17647.38</v>
      </c>
      <c r="D20" s="61">
        <v>292490.94</v>
      </c>
      <c r="E20" s="61">
        <v>297912.91</v>
      </c>
      <c r="F20" s="56">
        <f>C20+D20-E20</f>
        <v>12225.410000000033</v>
      </c>
    </row>
    <row r="21" spans="2:6" ht="15.75">
      <c r="B21" s="11" t="s">
        <v>34</v>
      </c>
      <c r="C21" s="61">
        <v>1469.6100000000001</v>
      </c>
      <c r="D21" s="61">
        <v>21414.31</v>
      </c>
      <c r="E21" s="61">
        <v>22399.88</v>
      </c>
      <c r="F21" s="56">
        <f>C21+D21-E21</f>
        <v>484.0400000000009</v>
      </c>
    </row>
    <row r="22" spans="2:6" ht="15.75">
      <c r="B22" s="11" t="s">
        <v>13</v>
      </c>
      <c r="C22" s="92"/>
      <c r="D22" s="92"/>
      <c r="E22" s="93"/>
      <c r="F22" s="56"/>
    </row>
    <row r="23" spans="2:6" ht="15.75">
      <c r="B23" s="11" t="s">
        <v>14</v>
      </c>
      <c r="C23" s="94">
        <v>2681.32</v>
      </c>
      <c r="D23" s="94">
        <v>38913.06</v>
      </c>
      <c r="E23" s="94">
        <v>40710.55</v>
      </c>
      <c r="F23" s="56">
        <f>C23+D23-E23</f>
        <v>883.8299999999945</v>
      </c>
    </row>
    <row r="24" spans="2:6" ht="16.5" thickBot="1">
      <c r="B24" s="22" t="s">
        <v>15</v>
      </c>
      <c r="C24" s="63"/>
      <c r="D24" s="63"/>
      <c r="E24" s="64"/>
      <c r="F24" s="65"/>
    </row>
    <row r="25" spans="2:6" ht="16.5" thickBot="1">
      <c r="B25" s="62" t="s">
        <v>24</v>
      </c>
      <c r="C25" s="66">
        <f>SUM(C20:C24)</f>
        <v>21798.31</v>
      </c>
      <c r="D25" s="27">
        <f>D20+D21+D23</f>
        <v>352818.31</v>
      </c>
      <c r="E25" s="27">
        <f>SUM(E20:E24)</f>
        <v>361023.33999999997</v>
      </c>
      <c r="F25" s="67">
        <f>SUM(F20:F24)</f>
        <v>13593.280000000028</v>
      </c>
    </row>
    <row r="26" spans="2:6" ht="27">
      <c r="B26" s="28" t="s">
        <v>16</v>
      </c>
      <c r="C26" s="29">
        <f>C18+C25</f>
        <v>27662.29</v>
      </c>
      <c r="D26" s="45">
        <f>D18+D25</f>
        <v>450826.37</v>
      </c>
      <c r="E26" s="29">
        <f>E18+E25</f>
        <v>460997.26999999996</v>
      </c>
      <c r="F26" s="29">
        <f>F18+F25</f>
        <v>17491.39000000003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5" t="s">
        <v>52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6"/>
      <c r="B4" s="38"/>
      <c r="C4" s="36"/>
      <c r="D4" s="87" t="s">
        <v>40</v>
      </c>
      <c r="E4" s="87"/>
      <c r="F4" s="39"/>
      <c r="G4" s="36"/>
    </row>
    <row r="5" spans="1:7" ht="110.25" customHeight="1">
      <c r="A5" s="40" t="s">
        <v>3</v>
      </c>
      <c r="B5" s="41" t="s">
        <v>4</v>
      </c>
      <c r="C5" s="40" t="s">
        <v>45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82" t="s">
        <v>43</v>
      </c>
      <c r="B6" s="83"/>
      <c r="C6" s="83"/>
      <c r="D6" s="83"/>
      <c r="E6" s="83"/>
      <c r="F6" s="83"/>
      <c r="G6" s="84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47"/>
      <c r="C9" s="47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7">
        <v>0.3</v>
      </c>
      <c r="C12" s="47">
        <v>0.3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49</v>
      </c>
      <c r="B13" s="47">
        <v>0.29</v>
      </c>
      <c r="C13" s="47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4" customHeight="1">
      <c r="A14" s="59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44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48">
        <v>1</v>
      </c>
      <c r="C16" s="48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8"/>
      <c r="C18" s="48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14.76</v>
      </c>
      <c r="C19" s="30">
        <f>SUM(C8:C18)</f>
        <v>14.76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52"/>
      <c r="B21" s="53"/>
      <c r="C21" s="53"/>
      <c r="D21" s="5">
        <f>B21-C21</f>
        <v>0</v>
      </c>
      <c r="E21" s="5">
        <f>D21*'Часть 1'!$D$7*12/1000</f>
        <v>0</v>
      </c>
      <c r="F21" s="54"/>
      <c r="G21" s="54"/>
    </row>
    <row r="22" spans="1:7" ht="16.5" thickBot="1">
      <c r="A22" s="46" t="s">
        <v>29</v>
      </c>
      <c r="B22" s="49">
        <f>SUM(B21:B21)</f>
        <v>0</v>
      </c>
      <c r="C22" s="49">
        <f>SUM(C21:C21)</f>
        <v>0</v>
      </c>
      <c r="D22" s="49">
        <f>SUM(D21:D21)</f>
        <v>0</v>
      </c>
      <c r="E22" s="49">
        <f>SUM(E21:E21)</f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14.76</v>
      </c>
      <c r="C23" s="34">
        <f>C19+C22</f>
        <v>14.76</v>
      </c>
      <c r="D23" s="34">
        <f>D19+D22</f>
        <v>0</v>
      </c>
      <c r="E23" s="51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5" t="s">
        <v>52</v>
      </c>
      <c r="B26" s="75"/>
      <c r="C26" s="75"/>
      <c r="D26" s="75"/>
      <c r="E26" s="75"/>
      <c r="F26" s="75"/>
      <c r="G26" s="7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2015-02-11T10:27:22Z</cp:lastPrinted>
  <dcterms:created xsi:type="dcterms:W3CDTF">2008-12-01T07:12:21Z</dcterms:created>
  <dcterms:modified xsi:type="dcterms:W3CDTF">2016-02-16T12:21:07Z</dcterms:modified>
  <cp:category/>
  <cp:version/>
  <cp:contentType/>
  <cp:contentStatus/>
</cp:coreProperties>
</file>