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<sst xmlns="http://schemas.openxmlformats.org/spreadsheetml/2006/main" count="89" uniqueCount="59">
  <si>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</si>
  <si>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</si>
  <si>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</si>
  <si>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</si>
  <si>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</si>
  <si>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</si>
  <si>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</si>
  <si>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</si>
  <si>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</si>
  <si>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</si>
  <si>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</si>
  <si>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</si>
  <si>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</si>
  <si>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</si>
  <si>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</si>
  <si>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</si>
  <si>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</si>
  <si>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</si>
  <si>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</si>
  <si>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</si>
  <si>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</si>
  <si>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</si>
  <si>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</si>
  <si>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</si>
  <si>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</si>
  <si>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</si>
  <si>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</si>
  <si>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</si>
  <si>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</si>
  <si>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</si>
  <si>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</si>
  <si>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</si>
  <si>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</si>
  <si>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</si>
  <si>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</si>
  <si>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</si>
  <si>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</si>
  <si>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</si>
  <si>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</si>
  <si>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</si>
  <si>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</si>
  <si>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</si>
  <si>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</si>
  <si>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8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</si>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</sst>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2" fontId="5" fillId="0" borderId="25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69" fontId="6" fillId="0" borderId="13" xfId="0" applyNumberFormat="1" applyFont="1" applyBorder="1" applyAlignment="1">
      <alignment horizontal="center" vertical="top" shrinkToFit="1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top" shrinkToFit="1"/>
    </xf>
    <xf numFmtId="169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K20" sqref="K20"/>
    </sheetView>
  </sheetViews>
  <sheetFormatPr defaultColWidth="9.00390625" defaultRowHeight="15.75"/>
  <cols>
    <col min="1" max="1" width="3.00390625" style="0" customWidth="1"/>
    <col min="2" max="2" width="25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71" t="s">
        <v>19</v>
      </c>
      <c r="C2" s="71"/>
      <c r="D2" s="71"/>
      <c r="E2" s="71"/>
      <c r="F2" s="71"/>
      <c r="G2" s="15"/>
      <c r="H2" s="15"/>
      <c r="I2" s="15"/>
    </row>
    <row r="3" spans="2:9" ht="15.75">
      <c r="B3" s="71" t="s">
        <v>18</v>
      </c>
      <c r="C3" s="71"/>
      <c r="D3" s="71"/>
      <c r="E3" s="71"/>
      <c r="F3" s="71"/>
      <c r="G3" s="14"/>
      <c r="H3" s="14"/>
      <c r="I3" s="14"/>
    </row>
    <row r="4" spans="2:9" ht="15.75">
      <c r="B4" s="71" t="s">
        <v>20</v>
      </c>
      <c r="C4" s="71"/>
      <c r="D4" s="71"/>
      <c r="E4" s="71"/>
      <c r="F4" s="71"/>
      <c r="G4" s="14"/>
      <c r="H4" s="14"/>
      <c r="I4" s="14"/>
    </row>
    <row r="5" spans="2:9" ht="15.75">
      <c r="B5" s="71" t="s">
        <v>57</v>
      </c>
      <c r="C5" s="71"/>
      <c r="D5" s="71"/>
      <c r="E5" s="71"/>
      <c r="F5" s="71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3">
        <v>824.4</v>
      </c>
      <c r="E7" s="42" t="s">
        <v>38</v>
      </c>
    </row>
    <row r="8" spans="2:5" ht="15.75">
      <c r="B8" s="12" t="s">
        <v>39</v>
      </c>
      <c r="C8" s="12"/>
      <c r="D8" s="43"/>
      <c r="E8" t="s">
        <v>38</v>
      </c>
    </row>
    <row r="9" spans="2:5" ht="15.75">
      <c r="B9" s="12"/>
      <c r="C9" s="12"/>
      <c r="D9" s="12"/>
      <c r="E9" s="1"/>
    </row>
    <row r="10" spans="2:6" ht="15.75">
      <c r="B10" s="64" t="s">
        <v>21</v>
      </c>
      <c r="C10" s="64"/>
      <c r="D10" s="64"/>
      <c r="E10" s="64"/>
      <c r="F10" s="64"/>
    </row>
    <row r="11" spans="2:6" ht="15.75">
      <c r="B11" s="64" t="s">
        <v>22</v>
      </c>
      <c r="C11" s="64"/>
      <c r="D11" s="64"/>
      <c r="E11" s="64"/>
      <c r="F11" s="64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6" t="s">
        <v>43</v>
      </c>
      <c r="C13" s="77"/>
      <c r="D13" s="77"/>
      <c r="E13" s="77"/>
      <c r="F13" s="78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6" t="s">
        <v>31</v>
      </c>
      <c r="C15" s="72">
        <v>5448.4</v>
      </c>
      <c r="D15" s="72">
        <v>137312.04</v>
      </c>
      <c r="E15" s="74">
        <v>135358.52</v>
      </c>
      <c r="F15" s="74">
        <f>C15+D15-E15</f>
        <v>7401.920000000013</v>
      </c>
    </row>
    <row r="16" spans="2:6" ht="232.5" customHeight="1">
      <c r="B16" s="17" t="s">
        <v>46</v>
      </c>
      <c r="C16" s="73"/>
      <c r="D16" s="73"/>
      <c r="E16" s="75"/>
      <c r="F16" s="75"/>
    </row>
    <row r="17" spans="2:6" ht="18.75" customHeight="1" thickBot="1">
      <c r="B17" s="40" t="s">
        <v>47</v>
      </c>
      <c r="C17" s="39"/>
      <c r="D17" s="39"/>
      <c r="E17" s="53"/>
      <c r="F17" s="53">
        <f>C17+D17-E17</f>
        <v>0</v>
      </c>
    </row>
    <row r="18" spans="2:6" ht="16.5" thickBot="1">
      <c r="B18" s="21" t="s">
        <v>23</v>
      </c>
      <c r="C18" s="31">
        <f>C15+C17</f>
        <v>5448.4</v>
      </c>
      <c r="D18" s="31">
        <f>D15+D17</f>
        <v>137312.04</v>
      </c>
      <c r="E18" s="31">
        <f>E15+E17</f>
        <v>135358.52</v>
      </c>
      <c r="F18" s="31">
        <f>F15+F17</f>
        <v>7401.920000000013</v>
      </c>
    </row>
    <row r="19" spans="2:6" ht="15.75">
      <c r="B19" s="65" t="s">
        <v>11</v>
      </c>
      <c r="C19" s="66"/>
      <c r="D19" s="66"/>
      <c r="E19" s="66"/>
      <c r="F19" s="67"/>
    </row>
    <row r="20" spans="2:6" ht="15.75">
      <c r="B20" s="13" t="s">
        <v>12</v>
      </c>
      <c r="C20" s="11"/>
      <c r="D20" s="11"/>
      <c r="E20" s="6"/>
      <c r="F20" s="25">
        <f>C20+D20-E20</f>
        <v>0</v>
      </c>
    </row>
    <row r="21" spans="2:6" ht="15.75">
      <c r="B21" s="13" t="s">
        <v>34</v>
      </c>
      <c r="C21" s="90">
        <v>2167.24</v>
      </c>
      <c r="D21" s="91">
        <v>62405.21</v>
      </c>
      <c r="E21" s="91">
        <v>62166.04</v>
      </c>
      <c r="F21" s="85">
        <f>C21+D21-E21</f>
        <v>2406.409999999996</v>
      </c>
    </row>
    <row r="22" spans="2:6" ht="15.75">
      <c r="B22" s="13" t="s">
        <v>13</v>
      </c>
      <c r="C22" s="86"/>
      <c r="D22" s="86"/>
      <c r="E22" s="87"/>
      <c r="F22" s="88"/>
    </row>
    <row r="23" spans="2:6" ht="15.75">
      <c r="B23" s="13" t="s">
        <v>14</v>
      </c>
      <c r="C23" s="90">
        <v>4056.72</v>
      </c>
      <c r="D23" s="90">
        <v>110952.54</v>
      </c>
      <c r="E23" s="90">
        <v>110253.22</v>
      </c>
      <c r="F23" s="89">
        <f>C23+D23-E23</f>
        <v>4756.039999999994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6223.959999999999</v>
      </c>
      <c r="D25" s="31">
        <f>D20+D21+D23</f>
        <v>173357.75</v>
      </c>
      <c r="E25" s="31">
        <f>SUM(E20:E24)</f>
        <v>172419.26</v>
      </c>
      <c r="F25" s="31">
        <f>SUM(F20:F24)</f>
        <v>7162.44999999999</v>
      </c>
    </row>
    <row r="26" spans="2:6" ht="27">
      <c r="B26" s="32" t="s">
        <v>16</v>
      </c>
      <c r="C26" s="33">
        <f>C18+C25</f>
        <v>11672.359999999999</v>
      </c>
      <c r="D26" s="33">
        <f>D18+D25</f>
        <v>310669.79000000004</v>
      </c>
      <c r="E26" s="33">
        <f>E18+E25</f>
        <v>307777.78</v>
      </c>
      <c r="F26" s="33">
        <f>F18+F25</f>
        <v>14564.370000000003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1" t="s">
        <v>52</v>
      </c>
      <c r="C30" s="71"/>
      <c r="D30" s="71"/>
      <c r="E30" s="71"/>
      <c r="F30" s="71"/>
      <c r="G30" s="15"/>
      <c r="H30" s="15"/>
    </row>
  </sheetData>
  <sheetProtection/>
  <mergeCells count="15">
    <mergeCell ref="B30:F30"/>
    <mergeCell ref="B11:F11"/>
    <mergeCell ref="B14:F14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C15:C16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K12" sqref="K1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41"/>
      <c r="B4" s="44"/>
      <c r="C4" s="41"/>
      <c r="D4" s="81" t="s">
        <v>40</v>
      </c>
      <c r="E4" s="81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6" t="s">
        <v>43</v>
      </c>
      <c r="B6" s="77"/>
      <c r="C6" s="77"/>
      <c r="D6" s="77"/>
      <c r="E6" s="77"/>
      <c r="F6" s="77"/>
      <c r="G6" s="78"/>
    </row>
    <row r="7" spans="1:7" ht="15.75" customHeight="1">
      <c r="A7" s="65" t="s">
        <v>9</v>
      </c>
      <c r="B7" s="66"/>
      <c r="C7" s="66"/>
      <c r="D7" s="66"/>
      <c r="E7" s="66"/>
      <c r="F7" s="66"/>
      <c r="G7" s="67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5"/>
      <c r="C9" s="55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7.2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0.5" customHeight="1">
      <c r="A12" s="4" t="s">
        <v>36</v>
      </c>
      <c r="B12" s="55">
        <v>0.06</v>
      </c>
      <c r="C12" s="55">
        <v>0.06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.75" customHeight="1">
      <c r="A13" s="4" t="s">
        <v>49</v>
      </c>
      <c r="B13" s="55"/>
      <c r="C13" s="55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4" customHeight="1">
      <c r="A14" s="63" t="s">
        <v>58</v>
      </c>
      <c r="B14" s="55">
        <v>3.6</v>
      </c>
      <c r="C14" s="55">
        <v>3.6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6.16</v>
      </c>
      <c r="C15" s="20">
        <v>6.16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20">
        <v>0.99</v>
      </c>
      <c r="C16" s="20">
        <v>0.99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20">
        <v>0.98</v>
      </c>
      <c r="C17" s="20">
        <v>0.98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1"/>
      <c r="C18" s="51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13.88</v>
      </c>
      <c r="C19" s="34">
        <f>SUM(C8:C18)</f>
        <v>13.88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5.75">
      <c r="A21" s="58"/>
      <c r="B21" s="59"/>
      <c r="C21" s="59"/>
      <c r="D21" s="20">
        <f>B21-C21</f>
        <v>0</v>
      </c>
      <c r="E21" s="5">
        <f>D21*'Часть 1'!$D$7*12/1000</f>
        <v>0</v>
      </c>
      <c r="F21" s="60"/>
      <c r="G21" s="60"/>
    </row>
    <row r="22" spans="1:7" ht="16.5" thickBot="1">
      <c r="A22" s="52" t="s">
        <v>29</v>
      </c>
      <c r="B22" s="56">
        <f>SUM(B21:B21)</f>
        <v>0</v>
      </c>
      <c r="C22" s="56">
        <f>SUM(C21:C21)</f>
        <v>0</v>
      </c>
      <c r="D22" s="62">
        <f>SUM(D21:D21)</f>
        <v>0</v>
      </c>
      <c r="E22" s="56">
        <f>SUM(E21:E21)</f>
        <v>0</v>
      </c>
      <c r="F22" s="54" t="s">
        <v>8</v>
      </c>
      <c r="G22" s="54" t="s">
        <v>8</v>
      </c>
    </row>
    <row r="23" spans="1:7" ht="16.5" thickBot="1">
      <c r="A23" s="35" t="s">
        <v>30</v>
      </c>
      <c r="B23" s="38">
        <f>B19+B22</f>
        <v>13.88</v>
      </c>
      <c r="C23" s="38">
        <f>C19+C22</f>
        <v>13.88</v>
      </c>
      <c r="D23" s="61">
        <f>D19+D22</f>
        <v>0</v>
      </c>
      <c r="E23" s="57">
        <f>E19+E22</f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1" t="s">
        <v>52</v>
      </c>
      <c r="B26" s="71"/>
      <c r="C26" s="71"/>
      <c r="D26" s="71"/>
      <c r="E26" s="71"/>
      <c r="F26" s="71"/>
      <c r="G26" s="71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2015-02-11T10:31:22Z</cp:lastPrinted>
  <dcterms:created xsi:type="dcterms:W3CDTF">2008-12-01T07:12:21Z</dcterms:created>
  <dcterms:modified xsi:type="dcterms:W3CDTF">2015-02-11T10:33:37Z</dcterms:modified>
  <cp:category/>
  <cp:version/>
  <cp:contentType/>
  <cp:contentStatus/>
</cp:coreProperties>
</file>