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<sst xmlns="http://schemas.openxmlformats.org/spreadsheetml/2006/main" count="92" uniqueCount="63">
  <si>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</si>
  <si>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</si>
  <si>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</si>
  <si>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</si>
  <si>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</si>
  <si>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</si>
  <si>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</si>
  <si>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</si>
  <si>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</si>
  <si>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</si>
  <si>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</si>
  <si>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</si>
  <si>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</si>
  <si>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</si>
  <si>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</si>
  <si>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</si>
  <si>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</si>
  <si>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</si>
  <si>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</si>
  <si>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</si>
  <si>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</si>
  <si>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</si>
  <si>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</si>
  <si>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</si>
  <si>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</si>
  <si>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</si>
  <si>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</si>
  <si>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</si>
  <si>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</si>
  <si>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</si>
  <si>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</si>
  <si>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</si>
  <si>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</si>
  <si>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</si>
  <si>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</si>
  <si>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</si>
  <si>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</si>
  <si>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</si>
  <si>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</si>
  <si>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</si>
  <si>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</si>
  <si>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</si>
  <si>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9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</si>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</sst>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4">
      <selection activeCell="G12" sqref="G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18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20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53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8">
        <v>474.8</v>
      </c>
      <c r="E7" s="29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8" t="s">
        <v>62</v>
      </c>
      <c r="C13" s="89"/>
      <c r="D13" s="90"/>
      <c r="E13" s="90"/>
      <c r="F13" s="91"/>
    </row>
    <row r="14" spans="2:6" ht="15.75" customHeight="1">
      <c r="B14" s="82" t="s">
        <v>32</v>
      </c>
      <c r="C14" s="83"/>
      <c r="D14" s="83"/>
      <c r="E14" s="83"/>
      <c r="F14" s="84"/>
    </row>
    <row r="15" spans="2:6" ht="15.75" customHeight="1">
      <c r="B15" s="49" t="s">
        <v>30</v>
      </c>
      <c r="C15" s="78">
        <v>12087.73</v>
      </c>
      <c r="D15" s="78">
        <v>84381.48</v>
      </c>
      <c r="E15" s="85">
        <v>73899.46</v>
      </c>
      <c r="F15" s="87">
        <f>C15+D15-E15</f>
        <v>22569.749999999985</v>
      </c>
    </row>
    <row r="16" spans="2:6" ht="172.5" customHeight="1">
      <c r="B16" s="12" t="s">
        <v>57</v>
      </c>
      <c r="C16" s="78"/>
      <c r="D16" s="78"/>
      <c r="E16" s="86"/>
      <c r="F16" s="86"/>
    </row>
    <row r="17" spans="2:6" ht="21" customHeight="1">
      <c r="B17" s="4" t="s">
        <v>58</v>
      </c>
      <c r="C17" s="50"/>
      <c r="D17" s="50">
        <v>655.2</v>
      </c>
      <c r="E17" s="51">
        <v>512.85</v>
      </c>
      <c r="F17" s="52">
        <f>C17+D17-E17</f>
        <v>142.35000000000002</v>
      </c>
    </row>
    <row r="18" spans="2:6" ht="17.25" customHeight="1">
      <c r="B18" s="4" t="s">
        <v>59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60</v>
      </c>
      <c r="C19" s="50"/>
      <c r="D19" s="50">
        <v>1082.4</v>
      </c>
      <c r="E19" s="51">
        <v>884.11</v>
      </c>
      <c r="F19" s="53">
        <f>C19+D19-E19</f>
        <v>198.29000000000008</v>
      </c>
    </row>
    <row r="20" spans="2:6" ht="18.75" customHeight="1">
      <c r="B20" s="54" t="s">
        <v>45</v>
      </c>
      <c r="C20" s="55"/>
      <c r="D20" s="55"/>
      <c r="E20" s="56"/>
      <c r="F20" s="57">
        <f>C20+D20-E20</f>
        <v>0</v>
      </c>
    </row>
    <row r="21" spans="2:6" ht="16.5" thickBot="1">
      <c r="B21" s="58" t="s">
        <v>23</v>
      </c>
      <c r="C21" s="59">
        <f>SUM(C15:C20)</f>
        <v>12087.73</v>
      </c>
      <c r="D21" s="59">
        <f>SUM(D15:D20)</f>
        <v>86119.07999999999</v>
      </c>
      <c r="E21" s="59">
        <f>SUM(E15:E20)</f>
        <v>75296.42000000001</v>
      </c>
      <c r="F21" s="59">
        <f>SUM(F15:F20)</f>
        <v>22910.389999999985</v>
      </c>
    </row>
    <row r="22" spans="2:6" ht="15.75">
      <c r="B22" s="79" t="s">
        <v>11</v>
      </c>
      <c r="C22" s="80"/>
      <c r="D22" s="80"/>
      <c r="E22" s="80"/>
      <c r="F22" s="81"/>
    </row>
    <row r="23" spans="2:9" ht="15.75">
      <c r="B23" s="4" t="s">
        <v>12</v>
      </c>
      <c r="C23" s="55">
        <v>28997.89</v>
      </c>
      <c r="D23" s="60">
        <v>283167.42</v>
      </c>
      <c r="E23" s="55">
        <v>247626.83</v>
      </c>
      <c r="F23" s="61">
        <f>C23+D23-E23</f>
        <v>64538.48000000001</v>
      </c>
      <c r="I23" t="s">
        <v>61</v>
      </c>
    </row>
    <row r="24" spans="2:6" ht="15.75">
      <c r="B24" s="4" t="s">
        <v>33</v>
      </c>
      <c r="C24" s="62">
        <v>4154.39</v>
      </c>
      <c r="D24" s="62">
        <v>22112.02</v>
      </c>
      <c r="E24" s="62">
        <v>19005.08</v>
      </c>
      <c r="F24" s="61">
        <f>C24+D24-E24</f>
        <v>7261.329999999998</v>
      </c>
    </row>
    <row r="25" spans="2:6" ht="15.75">
      <c r="B25" s="4" t="s">
        <v>13</v>
      </c>
      <c r="C25" s="63"/>
      <c r="D25" s="64"/>
      <c r="E25" s="63"/>
      <c r="F25" s="52">
        <f>C25+D25-E25</f>
        <v>0</v>
      </c>
    </row>
    <row r="26" spans="2:6" ht="15.75">
      <c r="B26" s="4" t="s">
        <v>14</v>
      </c>
      <c r="C26" s="62">
        <v>7286.4</v>
      </c>
      <c r="D26" s="62">
        <v>32039.15</v>
      </c>
      <c r="E26" s="62">
        <v>27692.05</v>
      </c>
      <c r="F26" s="52">
        <f>C26+D26-E26</f>
        <v>11633.500000000004</v>
      </c>
    </row>
    <row r="27" spans="2:6" ht="16.5" thickBot="1">
      <c r="B27" s="19" t="s">
        <v>15</v>
      </c>
      <c r="C27" s="65"/>
      <c r="D27" s="65"/>
      <c r="E27" s="65"/>
      <c r="F27" s="52">
        <f>C27+D27-E27</f>
        <v>0</v>
      </c>
    </row>
    <row r="28" spans="2:6" ht="16.5" thickBot="1">
      <c r="B28" s="66" t="s">
        <v>24</v>
      </c>
      <c r="C28" s="67">
        <f>C24+C26+C27</f>
        <v>11440.79</v>
      </c>
      <c r="D28" s="68">
        <f>SUM(D23:D27)</f>
        <v>337318.59</v>
      </c>
      <c r="E28" s="68">
        <f>SUM(E23:E27)</f>
        <v>294323.95999999996</v>
      </c>
      <c r="F28" s="69">
        <f>SUM(F23:F27)</f>
        <v>83433.31000000001</v>
      </c>
    </row>
    <row r="29" spans="2:6" ht="27">
      <c r="B29" s="70" t="s">
        <v>16</v>
      </c>
      <c r="C29" s="71">
        <f>C28+C21</f>
        <v>23528.52</v>
      </c>
      <c r="D29" s="72">
        <f>D21+D28</f>
        <v>423437.67000000004</v>
      </c>
      <c r="E29" s="71">
        <f>E21+E28</f>
        <v>369620.38</v>
      </c>
      <c r="F29" s="73">
        <f>F21+F28</f>
        <v>106343.7</v>
      </c>
    </row>
    <row r="30" spans="2:6" ht="16.5" thickBot="1">
      <c r="B30" s="82" t="s">
        <v>31</v>
      </c>
      <c r="C30" s="83"/>
      <c r="D30" s="83"/>
      <c r="E30" s="83"/>
      <c r="F30" s="84"/>
    </row>
    <row r="31" spans="2:6" ht="16.5" thickBot="1">
      <c r="B31" s="74"/>
      <c r="C31" s="75"/>
      <c r="D31" s="15"/>
      <c r="E31" s="16"/>
      <c r="F31" s="17"/>
    </row>
    <row r="33" spans="2:8" ht="15.75">
      <c r="B33" s="76" t="s">
        <v>50</v>
      </c>
      <c r="C33" s="76"/>
      <c r="D33" s="76"/>
      <c r="E33" s="76"/>
      <c r="F33" s="76"/>
      <c r="G33" s="76"/>
      <c r="H33" s="76"/>
    </row>
  </sheetData>
  <sheetProtection/>
  <mergeCells count="15">
    <mergeCell ref="B14:F14"/>
    <mergeCell ref="C15:C16"/>
    <mergeCell ref="E15:E16"/>
    <mergeCell ref="F15:F16"/>
    <mergeCell ref="B13:F13"/>
    <mergeCell ref="B33:H33"/>
    <mergeCell ref="B10:F10"/>
    <mergeCell ref="B2:F2"/>
    <mergeCell ref="B3:F3"/>
    <mergeCell ref="B4:F4"/>
    <mergeCell ref="B5:F5"/>
    <mergeCell ref="D15:D16"/>
    <mergeCell ref="B22:F22"/>
    <mergeCell ref="B30:F30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2">
      <selection activeCell="K14" sqref="K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2" t="s">
        <v>26</v>
      </c>
      <c r="B1" s="92"/>
      <c r="C1" s="92"/>
      <c r="D1" s="92"/>
      <c r="E1" s="92"/>
      <c r="F1" s="92"/>
      <c r="G1" s="92"/>
    </row>
    <row r="2" spans="1:7" ht="15.75">
      <c r="A2" s="92" t="s">
        <v>25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28"/>
      <c r="B4" s="30"/>
      <c r="C4" s="28"/>
      <c r="D4" s="97" t="s">
        <v>39</v>
      </c>
      <c r="E4" s="97"/>
      <c r="F4" s="31"/>
      <c r="G4" s="28"/>
    </row>
    <row r="5" spans="1:7" ht="110.25" customHeight="1">
      <c r="A5" s="32" t="s">
        <v>3</v>
      </c>
      <c r="B5" s="33" t="s">
        <v>4</v>
      </c>
      <c r="C5" s="32" t="s">
        <v>44</v>
      </c>
      <c r="D5" s="34" t="s">
        <v>40</v>
      </c>
      <c r="E5" s="35" t="s">
        <v>41</v>
      </c>
      <c r="F5" s="36" t="s">
        <v>5</v>
      </c>
      <c r="G5" s="32" t="s">
        <v>6</v>
      </c>
    </row>
    <row r="6" spans="1:7" ht="15.75" customHeight="1">
      <c r="A6" s="88" t="s">
        <v>42</v>
      </c>
      <c r="B6" s="90"/>
      <c r="C6" s="90"/>
      <c r="D6" s="90"/>
      <c r="E6" s="90"/>
      <c r="F6" s="90"/>
      <c r="G6" s="91"/>
    </row>
    <row r="7" spans="1:7" ht="15.75" customHeight="1">
      <c r="A7" s="94" t="s">
        <v>9</v>
      </c>
      <c r="B7" s="95"/>
      <c r="C7" s="95"/>
      <c r="D7" s="95"/>
      <c r="E7" s="95"/>
      <c r="F7" s="95"/>
      <c r="G7" s="96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7"/>
      <c r="C9" s="37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2" customHeight="1">
      <c r="A12" s="4" t="s">
        <v>35</v>
      </c>
      <c r="B12" s="37">
        <v>0.08</v>
      </c>
      <c r="C12" s="37">
        <v>0.08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39" customHeight="1">
      <c r="A13" s="4" t="s">
        <v>47</v>
      </c>
      <c r="B13" s="37">
        <v>0.29</v>
      </c>
      <c r="C13" s="37"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7.75" customHeight="1">
      <c r="A14" s="4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8">
        <v>1.17</v>
      </c>
      <c r="C16" s="38"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7">
        <v>0.87</v>
      </c>
      <c r="C17" s="47"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8"/>
      <c r="C18" s="38"/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14.809999999999999</v>
      </c>
      <c r="C19" s="23">
        <f>SUM(C8:C18)</f>
        <v>14.809999999999999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98" t="s">
        <v>10</v>
      </c>
      <c r="B20" s="99"/>
      <c r="C20" s="99"/>
      <c r="D20" s="99"/>
      <c r="E20" s="99"/>
      <c r="F20" s="99"/>
      <c r="G20" s="100"/>
    </row>
    <row r="21" spans="1:7" ht="15.75">
      <c r="A21" s="44"/>
      <c r="B21" s="45"/>
      <c r="C21" s="45"/>
      <c r="D21" s="5">
        <f>B21-C21</f>
        <v>0</v>
      </c>
      <c r="E21" s="5">
        <f>D21*'Часть 1'!$D$7*12/1000</f>
        <v>0</v>
      </c>
      <c r="F21" s="43"/>
      <c r="G21" s="43"/>
    </row>
    <row r="22" spans="1:7" ht="16.5" thickBot="1">
      <c r="A22" s="39" t="s">
        <v>28</v>
      </c>
      <c r="B22" s="40">
        <f>SUM(B21:B21)</f>
        <v>0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B19+B22</f>
        <v>14.809999999999999</v>
      </c>
      <c r="C23" s="27">
        <f>C19+C22</f>
        <v>14.809999999999999</v>
      </c>
      <c r="D23" s="27">
        <f>D19+D22</f>
        <v>0</v>
      </c>
      <c r="E23" s="42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50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2015-02-11T10:36:36Z</cp:lastPrinted>
  <dcterms:created xsi:type="dcterms:W3CDTF">2008-12-01T07:12:21Z</dcterms:created>
  <dcterms:modified xsi:type="dcterms:W3CDTF">2018-01-23T11:48:07Z</dcterms:modified>
  <cp:category/>
  <cp:version/>
  <cp:contentType/>
  <cp:contentStatus/>
</cp:coreProperties>
</file>