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<sst xmlns="http://schemas.openxmlformats.org/spreadsheetml/2006/main" count="92" uniqueCount="63">
  <si>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</si>
  <si>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</si>
  <si>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</si>
  <si>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</si>
  <si>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</si>
  <si>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</si>
  <si>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</si>
  <si>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</si>
  <si>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</si>
  <si>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</si>
  <si>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</si>
  <si>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</si>
  <si>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</si>
  <si>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</si>
  <si>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</si>
  <si>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</si>
  <si>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</si>
  <si>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</si>
  <si>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</si>
  <si>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</si>
  <si>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</si>
  <si>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</si>
  <si>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</si>
  <si>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</si>
  <si>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</si>
  <si>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</si>
  <si>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</si>
  <si>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</si>
  <si>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</si>
  <si>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</si>
  <si>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</si>
  <si>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</si>
  <si>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</si>
  <si>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</si>
  <si>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</si>
  <si>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</si>
  <si>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</si>
  <si>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</si>
  <si>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</si>
  <si>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</si>
  <si>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</si>
  <si>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</si>
  <si>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</si>
  <si>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</si>
  <si>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</si>
  <si>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</si>
  <si>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</si>
  <si>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</si>
  <si>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</si>
  <si>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</si>
  <si>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</si>
  <si>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</si>
  <si>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</si>
  <si>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</si>
  <si>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</si>
  <si>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</si>
  <si>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,7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</si>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</sst>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C28" sqref="C28"/>
    </sheetView>
  </sheetViews>
  <sheetFormatPr defaultColWidth="9.00390625" defaultRowHeight="15.75"/>
  <cols>
    <col min="1" max="1" width="7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2" t="s">
        <v>18</v>
      </c>
      <c r="C2" s="82"/>
      <c r="D2" s="82"/>
      <c r="E2" s="82"/>
      <c r="F2" s="82"/>
      <c r="G2" s="11"/>
      <c r="H2" s="11"/>
      <c r="I2" s="11"/>
    </row>
    <row r="3" spans="2:9" ht="15.75">
      <c r="B3" s="82" t="s">
        <v>17</v>
      </c>
      <c r="C3" s="82"/>
      <c r="D3" s="82"/>
      <c r="E3" s="82"/>
      <c r="F3" s="82"/>
      <c r="G3" s="10"/>
      <c r="H3" s="10"/>
      <c r="I3" s="10"/>
    </row>
    <row r="4" spans="2:9" ht="15.75">
      <c r="B4" s="82" t="s">
        <v>19</v>
      </c>
      <c r="C4" s="82"/>
      <c r="D4" s="82"/>
      <c r="E4" s="82"/>
      <c r="F4" s="82"/>
      <c r="G4" s="10"/>
      <c r="H4" s="10"/>
      <c r="I4" s="10"/>
    </row>
    <row r="5" spans="2:9" ht="15.75">
      <c r="B5" s="82" t="s">
        <v>62</v>
      </c>
      <c r="C5" s="82"/>
      <c r="D5" s="82"/>
      <c r="E5" s="82"/>
      <c r="F5" s="8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5">
        <v>844.3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1" t="s">
        <v>20</v>
      </c>
      <c r="C10" s="81"/>
      <c r="D10" s="81"/>
      <c r="E10" s="81"/>
      <c r="F10" s="81"/>
    </row>
    <row r="11" spans="2:6" ht="15.75">
      <c r="B11" s="81" t="s">
        <v>21</v>
      </c>
      <c r="C11" s="81"/>
      <c r="D11" s="81"/>
      <c r="E11" s="81"/>
      <c r="F11" s="81"/>
    </row>
    <row r="12" spans="2:6" ht="110.25" customHeight="1">
      <c r="B12" s="3" t="s">
        <v>16</v>
      </c>
      <c r="C12" s="3" t="s">
        <v>50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74" t="s">
        <v>56</v>
      </c>
      <c r="C13" s="75"/>
      <c r="D13" s="76"/>
      <c r="E13" s="76"/>
      <c r="F13" s="77"/>
    </row>
    <row r="14" spans="2:6" ht="15.75" customHeight="1">
      <c r="B14" s="83" t="s">
        <v>31</v>
      </c>
      <c r="C14" s="84"/>
      <c r="D14" s="84"/>
      <c r="E14" s="84"/>
      <c r="F14" s="85"/>
    </row>
    <row r="15" spans="2:6" ht="15.75" customHeight="1">
      <c r="B15" s="46" t="s">
        <v>29</v>
      </c>
      <c r="C15" s="97">
        <v>87287.41</v>
      </c>
      <c r="D15" s="97">
        <v>156582.78</v>
      </c>
      <c r="E15" s="97">
        <v>138272.75</v>
      </c>
      <c r="F15" s="98">
        <f>C15+D15-E15</f>
        <v>105597.44</v>
      </c>
    </row>
    <row r="16" spans="2:6" ht="172.5" customHeight="1">
      <c r="B16" s="12" t="s">
        <v>51</v>
      </c>
      <c r="C16" s="97"/>
      <c r="D16" s="97"/>
      <c r="E16" s="97"/>
      <c r="F16" s="99"/>
    </row>
    <row r="17" spans="2:6" ht="21" customHeight="1">
      <c r="B17" s="4" t="s">
        <v>52</v>
      </c>
      <c r="C17" s="95">
        <v>125.39</v>
      </c>
      <c r="D17" s="95">
        <v>911.22</v>
      </c>
      <c r="E17" s="95">
        <v>774.72</v>
      </c>
      <c r="F17" s="96">
        <f>C17+D17-E17</f>
        <v>261.8900000000001</v>
      </c>
    </row>
    <row r="18" spans="2:6" ht="17.25" customHeight="1">
      <c r="B18" s="4" t="s">
        <v>53</v>
      </c>
      <c r="C18" s="47"/>
      <c r="D18" s="47"/>
      <c r="E18" s="48"/>
      <c r="F18" s="50">
        <f>C18+D18-E18</f>
        <v>0</v>
      </c>
    </row>
    <row r="19" spans="2:6" ht="18" customHeight="1">
      <c r="B19" s="4" t="s">
        <v>54</v>
      </c>
      <c r="C19" s="95">
        <v>196.32</v>
      </c>
      <c r="D19" s="95">
        <v>1012.17</v>
      </c>
      <c r="E19" s="95">
        <v>860.68</v>
      </c>
      <c r="F19" s="50">
        <f>C19+D19-E19</f>
        <v>347.81000000000006</v>
      </c>
    </row>
    <row r="20" spans="2:6" ht="18.75" customHeight="1">
      <c r="B20" s="51" t="s">
        <v>42</v>
      </c>
      <c r="C20" s="52"/>
      <c r="D20" s="52"/>
      <c r="E20" s="53"/>
      <c r="F20" s="54">
        <f>C20+D20-E20</f>
        <v>0</v>
      </c>
    </row>
    <row r="21" spans="2:6" ht="16.5" thickBot="1">
      <c r="B21" s="55" t="s">
        <v>22</v>
      </c>
      <c r="C21" s="56">
        <f>SUM(C15:C20)</f>
        <v>87609.12000000001</v>
      </c>
      <c r="D21" s="56">
        <f>SUM(D15:D20)</f>
        <v>158506.17</v>
      </c>
      <c r="E21" s="56">
        <f>SUM(E15:E20)</f>
        <v>139908.15</v>
      </c>
      <c r="F21" s="56">
        <f>SUM(F15:F20)</f>
        <v>106207.14</v>
      </c>
    </row>
    <row r="22" spans="2:6" ht="15.75">
      <c r="B22" s="78" t="s">
        <v>10</v>
      </c>
      <c r="C22" s="79"/>
      <c r="D22" s="79"/>
      <c r="E22" s="79"/>
      <c r="F22" s="80"/>
    </row>
    <row r="23" spans="2:9" ht="15.75">
      <c r="B23" s="4" t="s">
        <v>11</v>
      </c>
      <c r="C23" s="95">
        <v>126766.45</v>
      </c>
      <c r="D23" s="95">
        <v>222761.79</v>
      </c>
      <c r="E23" s="95">
        <v>194989.86</v>
      </c>
      <c r="F23" s="57">
        <f>C23+D23-E23</f>
        <v>154538.38</v>
      </c>
      <c r="I23" t="s">
        <v>55</v>
      </c>
    </row>
    <row r="24" spans="2:6" ht="15.75">
      <c r="B24" s="4" t="s">
        <v>32</v>
      </c>
      <c r="C24" s="58">
        <v>26350.14</v>
      </c>
      <c r="D24" s="58">
        <v>53694.9</v>
      </c>
      <c r="E24" s="58">
        <v>43910.16</v>
      </c>
      <c r="F24" s="57">
        <f>C24+D24-E24</f>
        <v>36134.880000000005</v>
      </c>
    </row>
    <row r="25" spans="2:6" ht="15.75">
      <c r="B25" s="4" t="s">
        <v>12</v>
      </c>
      <c r="C25" s="59"/>
      <c r="D25" s="60"/>
      <c r="E25" s="59"/>
      <c r="F25" s="49">
        <f>C25+D25-E25</f>
        <v>0</v>
      </c>
    </row>
    <row r="26" spans="2:6" ht="15.75">
      <c r="B26" s="4" t="s">
        <v>13</v>
      </c>
      <c r="C26" s="95">
        <v>31937.4</v>
      </c>
      <c r="D26" s="95">
        <v>51386.44</v>
      </c>
      <c r="E26" s="95">
        <v>43547.51</v>
      </c>
      <c r="F26" s="49">
        <f>C26+D26-E26</f>
        <v>39776.329999999994</v>
      </c>
    </row>
    <row r="27" spans="2:6" ht="16.5" thickBot="1">
      <c r="B27" s="16" t="s">
        <v>14</v>
      </c>
      <c r="C27" s="61"/>
      <c r="D27" s="61"/>
      <c r="E27" s="61"/>
      <c r="F27" s="49">
        <f>C27+D27-E27</f>
        <v>0</v>
      </c>
    </row>
    <row r="28" spans="2:6" ht="16.5" thickBot="1">
      <c r="B28" s="62" t="s">
        <v>23</v>
      </c>
      <c r="C28" s="100">
        <f>SUM(C23:C27)</f>
        <v>185053.99</v>
      </c>
      <c r="D28" s="63">
        <f>SUM(D23:D27)</f>
        <v>327843.13</v>
      </c>
      <c r="E28" s="63">
        <f>SUM(E23:E27)</f>
        <v>282447.52999999997</v>
      </c>
      <c r="F28" s="64">
        <f>SUM(F23:F27)</f>
        <v>230449.59</v>
      </c>
    </row>
    <row r="29" spans="2:6" ht="27">
      <c r="B29" s="65" t="s">
        <v>15</v>
      </c>
      <c r="C29" s="66">
        <f>C28+C21</f>
        <v>272663.11</v>
      </c>
      <c r="D29" s="67">
        <f>D21+D28</f>
        <v>486349.30000000005</v>
      </c>
      <c r="E29" s="67">
        <f>E21+E28</f>
        <v>422355.67999999993</v>
      </c>
      <c r="F29" s="68">
        <f>F21+F28</f>
        <v>336656.73</v>
      </c>
    </row>
    <row r="30" spans="2:6" ht="16.5" thickBot="1">
      <c r="B30" s="83" t="s">
        <v>30</v>
      </c>
      <c r="C30" s="84"/>
      <c r="D30" s="84"/>
      <c r="E30" s="84"/>
      <c r="F30" s="85"/>
    </row>
    <row r="31" spans="2:6" ht="16.5" thickBot="1">
      <c r="B31" s="69"/>
      <c r="C31" s="70"/>
      <c r="D31" s="71"/>
      <c r="E31" s="72"/>
      <c r="F31" s="73"/>
    </row>
    <row r="33" spans="2:8" ht="15.75">
      <c r="B33" s="82" t="s">
        <v>49</v>
      </c>
      <c r="C33" s="82"/>
      <c r="D33" s="82"/>
      <c r="E33" s="82"/>
      <c r="F33" s="82"/>
      <c r="G33" s="82"/>
      <c r="H33" s="82"/>
    </row>
  </sheetData>
  <sheetProtection/>
  <mergeCells count="12"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  <mergeCell ref="B10:F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D23" sqref="D23"/>
    </sheetView>
  </sheetViews>
  <sheetFormatPr defaultColWidth="9.00390625" defaultRowHeight="15.75"/>
  <cols>
    <col min="1" max="1" width="6.25390625" style="0" customWidth="1"/>
    <col min="2" max="2" width="21.375" style="2" customWidth="1"/>
    <col min="3" max="3" width="10.00390625" style="0" customWidth="1"/>
    <col min="4" max="4" width="10.375" style="0" customWidth="1"/>
    <col min="5" max="6" width="13.7539062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6"/>
      <c r="C4" s="28"/>
      <c r="D4" s="26"/>
      <c r="E4" s="91" t="s">
        <v>37</v>
      </c>
      <c r="F4" s="91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4" t="s">
        <v>43</v>
      </c>
      <c r="C6" s="76"/>
      <c r="D6" s="76"/>
      <c r="E6" s="76"/>
      <c r="F6" s="76"/>
      <c r="G6" s="76"/>
      <c r="H6" s="77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57</v>
      </c>
      <c r="C10" s="43">
        <v>1</v>
      </c>
      <c r="D10" s="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46.5" customHeight="1">
      <c r="B11" s="4" t="s">
        <v>58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2" customHeight="1">
      <c r="B12" s="4" t="s">
        <v>33</v>
      </c>
      <c r="C12" s="39">
        <v>0.09</v>
      </c>
      <c r="D12" s="5">
        <f aca="true" t="shared" si="1" ref="D12:D18">C12</f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42" customHeight="1">
      <c r="B13" s="4" t="s">
        <v>45</v>
      </c>
      <c r="C13" s="39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5" t="s">
        <v>7</v>
      </c>
      <c r="H13" s="15" t="s">
        <v>7</v>
      </c>
    </row>
    <row r="14" spans="2:8" ht="117" customHeight="1">
      <c r="B14" s="44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27.5">
      <c r="B15" s="16" t="s">
        <v>40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46</v>
      </c>
      <c r="C16" s="35">
        <v>1.206</v>
      </c>
      <c r="D16" s="5">
        <f t="shared" si="1"/>
        <v>1.206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47</v>
      </c>
      <c r="C17" s="35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5" t="s">
        <v>7</v>
      </c>
      <c r="H17" s="15" t="s">
        <v>7</v>
      </c>
    </row>
    <row r="18" spans="2:8" ht="26.25" thickBot="1">
      <c r="B18" s="16" t="s">
        <v>6</v>
      </c>
      <c r="C18" s="35"/>
      <c r="D18" s="5">
        <f t="shared" si="1"/>
        <v>0</v>
      </c>
      <c r="E18" s="13">
        <f t="shared" si="0"/>
        <v>0</v>
      </c>
      <c r="F18" s="5">
        <f>E18*'Часть 1'!$D$7*12</f>
        <v>0</v>
      </c>
      <c r="G18" s="17" t="s">
        <v>7</v>
      </c>
      <c r="H18" s="17" t="s">
        <v>7</v>
      </c>
    </row>
    <row r="19" spans="2:8" ht="16.5" thickBot="1">
      <c r="B19" s="14" t="s">
        <v>26</v>
      </c>
      <c r="C19" s="20">
        <f>SUM(C8:C18)</f>
        <v>15.465999999999998</v>
      </c>
      <c r="D19" s="20">
        <f>SUM(D8:D18)</f>
        <v>15.465999999999998</v>
      </c>
      <c r="E19" s="20">
        <f>SUM(E8:E18)</f>
        <v>0</v>
      </c>
      <c r="F19" s="20">
        <f>SUM(F8:F18)</f>
        <v>0</v>
      </c>
      <c r="G19" s="18" t="s">
        <v>7</v>
      </c>
      <c r="H19" s="19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5.75">
      <c r="B21" s="25"/>
      <c r="C21" s="42"/>
      <c r="D21" s="42"/>
      <c r="E21" s="5"/>
      <c r="F21" s="43"/>
      <c r="G21" s="42"/>
      <c r="H21" s="42"/>
    </row>
    <row r="22" spans="2:8" ht="16.5" thickBot="1">
      <c r="B22" s="36" t="s">
        <v>27</v>
      </c>
      <c r="C22" s="37">
        <f>SUM(C21:C21)</f>
        <v>0</v>
      </c>
      <c r="D22" s="37">
        <f>SUM(D21)</f>
        <v>0</v>
      </c>
      <c r="E22" s="37">
        <f>SUM(E21:E21)</f>
        <v>0</v>
      </c>
      <c r="F22" s="40">
        <f>SUM(F21:F21)</f>
        <v>0</v>
      </c>
      <c r="G22" s="38" t="s">
        <v>7</v>
      </c>
      <c r="H22" s="38" t="s">
        <v>7</v>
      </c>
    </row>
    <row r="23" spans="2:8" ht="16.5" thickBot="1">
      <c r="B23" s="21" t="s">
        <v>28</v>
      </c>
      <c r="C23" s="24">
        <f>C19+C22</f>
        <v>15.465999999999998</v>
      </c>
      <c r="D23" s="24">
        <f>D19+D22</f>
        <v>15.465999999999998</v>
      </c>
      <c r="E23" s="24">
        <f>E19+E22</f>
        <v>0</v>
      </c>
      <c r="F23" s="41">
        <f>F19+F22</f>
        <v>0</v>
      </c>
      <c r="G23" s="22" t="s">
        <v>7</v>
      </c>
      <c r="H23" s="2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2" t="s">
        <v>49</v>
      </c>
      <c r="C26" s="82"/>
      <c r="D26" s="82"/>
      <c r="E26" s="82"/>
      <c r="F26" s="82"/>
      <c r="G26" s="82"/>
      <c r="H26" s="82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2018-02-06T07:07:36Z</cp:lastPrinted>
  <dcterms:created xsi:type="dcterms:W3CDTF">2008-12-01T07:12:21Z</dcterms:created>
  <dcterms:modified xsi:type="dcterms:W3CDTF">2019-02-20T06:29:34Z</dcterms:modified>
  <cp:category/>
  <cp:version/>
  <cp:contentType/>
  <cp:contentStatus/>
</cp:coreProperties>
</file>