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<sst xmlns="http://schemas.openxmlformats.org/spreadsheetml/2006/main" count="88" uniqueCount="63">
  <si>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</si>
  <si>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</si>
  <si>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</si>
  <si>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</si>
  <si>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</si>
  <si>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</si>
  <si>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</si>
  <si>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</si>
  <si>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</si>
  <si>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</si>
  <si>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</si>
  <si>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</si>
  <si>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</si>
  <si>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</si>
  <si>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</si>
  <si>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</si>
  <si>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</si>
  <si>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</si>
  <si>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</si>
  <si>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</si>
  <si>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</si>
  <si>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</si>
  <si>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</si>
  <si>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</si>
  <si>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</si>
  <si>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</si>
  <si>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</si>
  <si>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</si>
  <si>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</si>
  <si>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</si>
  <si>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</si>
  <si>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</si>
  <si>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</si>
  <si>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</si>
  <si>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</si>
  <si>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</si>
  <si>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</si>
  <si>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</si>
  <si>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</si>
  <si>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</si>
  <si>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</si>
  <si>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</si>
  <si>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</si>
  <si>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</si>
  <si>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</si>
  <si>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</si>
  <si>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</si>
  <si>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</si>
  <si>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ул.Полевая, 2а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</si>
  <si>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</si>
  <si>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</si>
  <si>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</si>
  <si>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</si>
  <si>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</si>
  <si>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</si>
  <si>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</si>
  <si>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ул.Полевая   ,2А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</si>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</sst>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3" fontId="1" fillId="0" borderId="31" xfId="0" applyNumberFormat="1" applyFont="1" applyBorder="1" applyAlignment="1">
      <alignment horizontal="right" vertical="top" shrinkToFit="1"/>
    </xf>
    <xf numFmtId="173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3" fontId="1" fillId="0" borderId="31" xfId="0" applyNumberFormat="1" applyFont="1" applyBorder="1" applyAlignment="1">
      <alignment horizontal="center" vertical="center" shrinkToFit="1"/>
    </xf>
    <xf numFmtId="173" fontId="1" fillId="0" borderId="32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38" sqref="F38"/>
    </sheetView>
  </sheetViews>
  <sheetFormatPr defaultColWidth="9.00390625" defaultRowHeight="15.75"/>
  <cols>
    <col min="1" max="1" width="7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62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6">
        <v>872.32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2" t="s">
        <v>20</v>
      </c>
      <c r="C10" s="72"/>
      <c r="D10" s="72"/>
      <c r="E10" s="72"/>
      <c r="F10" s="72"/>
    </row>
    <row r="11" spans="2:6" ht="15.75">
      <c r="B11" s="72" t="s">
        <v>21</v>
      </c>
      <c r="C11" s="72"/>
      <c r="D11" s="72"/>
      <c r="E11" s="72"/>
      <c r="F11" s="72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0" t="s">
        <v>56</v>
      </c>
      <c r="C13" s="81"/>
      <c r="D13" s="82"/>
      <c r="E13" s="82"/>
      <c r="F13" s="83"/>
    </row>
    <row r="14" spans="2:6" ht="15.75" customHeight="1">
      <c r="B14" s="77" t="s">
        <v>31</v>
      </c>
      <c r="C14" s="78"/>
      <c r="D14" s="78"/>
      <c r="E14" s="78"/>
      <c r="F14" s="79"/>
    </row>
    <row r="15" spans="2:6" ht="15.75" customHeight="1">
      <c r="B15" s="47" t="s">
        <v>29</v>
      </c>
      <c r="C15" s="94">
        <v>14101.53</v>
      </c>
      <c r="D15" s="94">
        <v>159060.77</v>
      </c>
      <c r="E15" s="94">
        <v>158698.75</v>
      </c>
      <c r="F15" s="96">
        <f>C15+D15-E15</f>
        <v>14463.549999999988</v>
      </c>
    </row>
    <row r="16" spans="2:6" ht="172.5" customHeight="1">
      <c r="B16" s="12" t="s">
        <v>51</v>
      </c>
      <c r="C16" s="95"/>
      <c r="D16" s="95"/>
      <c r="E16" s="95"/>
      <c r="F16" s="97"/>
    </row>
    <row r="17" spans="2:6" ht="21" customHeight="1">
      <c r="B17" s="4" t="s">
        <v>52</v>
      </c>
      <c r="C17" s="98">
        <v>86.21</v>
      </c>
      <c r="D17" s="98">
        <v>839.31</v>
      </c>
      <c r="E17" s="98">
        <v>838.72</v>
      </c>
      <c r="F17" s="50">
        <f>C17+D17-E17</f>
        <v>86.79999999999995</v>
      </c>
    </row>
    <row r="18" spans="2:6" ht="17.25" customHeight="1">
      <c r="B18" s="4" t="s">
        <v>53</v>
      </c>
      <c r="C18" s="48"/>
      <c r="D18" s="48"/>
      <c r="E18" s="49"/>
      <c r="F18" s="44">
        <f>C18+D18-E18</f>
        <v>0</v>
      </c>
    </row>
    <row r="19" spans="2:6" ht="18" customHeight="1">
      <c r="B19" s="4" t="s">
        <v>54</v>
      </c>
      <c r="C19" s="98">
        <v>703.29</v>
      </c>
      <c r="D19" s="98">
        <v>7869.57</v>
      </c>
      <c r="E19" s="98">
        <v>7845.49</v>
      </c>
      <c r="F19" s="44">
        <f>C19+D19-E19</f>
        <v>727.3700000000008</v>
      </c>
    </row>
    <row r="20" spans="2:6" ht="18.75" customHeight="1">
      <c r="B20" s="51" t="s">
        <v>42</v>
      </c>
      <c r="C20" s="52"/>
      <c r="D20" s="52"/>
      <c r="E20" s="53"/>
      <c r="F20" s="54">
        <f>C20+D20-E20</f>
        <v>0</v>
      </c>
    </row>
    <row r="21" spans="2:6" ht="16.5" thickBot="1">
      <c r="B21" s="55" t="s">
        <v>22</v>
      </c>
      <c r="C21" s="56">
        <f>SUM(C15:C20)</f>
        <v>14891.029999999999</v>
      </c>
      <c r="D21" s="56">
        <f>SUM(D15:D20)</f>
        <v>167769.65</v>
      </c>
      <c r="E21" s="56">
        <f>SUM(E15:E20)</f>
        <v>167382.96</v>
      </c>
      <c r="F21" s="56">
        <f>SUM(F15:F20)</f>
        <v>15277.719999999988</v>
      </c>
    </row>
    <row r="22" spans="2:6" ht="15.75">
      <c r="B22" s="74" t="s">
        <v>10</v>
      </c>
      <c r="C22" s="75"/>
      <c r="D22" s="75"/>
      <c r="E22" s="75"/>
      <c r="F22" s="76"/>
    </row>
    <row r="23" spans="2:9" ht="15.75">
      <c r="B23" s="4" t="s">
        <v>11</v>
      </c>
      <c r="C23" s="52"/>
      <c r="D23" s="57"/>
      <c r="E23" s="52"/>
      <c r="F23" s="58">
        <f>C23+D23-E23</f>
        <v>0</v>
      </c>
      <c r="I23" t="s">
        <v>55</v>
      </c>
    </row>
    <row r="24" spans="2:6" ht="15.75">
      <c r="B24" s="4" t="s">
        <v>32</v>
      </c>
      <c r="C24" s="99">
        <v>-166.67000000000002</v>
      </c>
      <c r="D24" s="99">
        <v>0</v>
      </c>
      <c r="E24" s="99">
        <v>0</v>
      </c>
      <c r="F24" s="58">
        <f>C24+D24-E24</f>
        <v>-166.67000000000002</v>
      </c>
    </row>
    <row r="25" spans="2:6" ht="15.75">
      <c r="B25" s="4" t="s">
        <v>12</v>
      </c>
      <c r="C25" s="43"/>
      <c r="D25" s="42"/>
      <c r="E25" s="43"/>
      <c r="F25" s="50">
        <f>C25+D25-E25</f>
        <v>0</v>
      </c>
    </row>
    <row r="26" spans="2:6" ht="15.75">
      <c r="B26" s="4" t="s">
        <v>13</v>
      </c>
      <c r="C26" s="98">
        <v>1.86</v>
      </c>
      <c r="D26" s="98">
        <v>0</v>
      </c>
      <c r="E26" s="98">
        <v>0</v>
      </c>
      <c r="F26" s="50">
        <f>C26+D26-E26</f>
        <v>1.86</v>
      </c>
    </row>
    <row r="27" spans="2:6" ht="16.5" thickBot="1">
      <c r="B27" s="17" t="s">
        <v>14</v>
      </c>
      <c r="C27" s="59"/>
      <c r="D27" s="59"/>
      <c r="E27" s="59"/>
      <c r="F27" s="50">
        <f>C27+D27-E27</f>
        <v>0</v>
      </c>
    </row>
    <row r="28" spans="2:6" ht="16.5" thickBot="1">
      <c r="B28" s="60" t="s">
        <v>23</v>
      </c>
      <c r="C28" s="61">
        <f>C24+C26+C27</f>
        <v>-164.81</v>
      </c>
      <c r="D28" s="62">
        <f>SUM(D23:D27)</f>
        <v>0</v>
      </c>
      <c r="E28" s="62">
        <f>SUM(E23:E27)</f>
        <v>0</v>
      </c>
      <c r="F28" s="63">
        <f>SUM(F23:F27)</f>
        <v>-164.81</v>
      </c>
    </row>
    <row r="29" spans="2:6" ht="27">
      <c r="B29" s="64" t="s">
        <v>15</v>
      </c>
      <c r="C29" s="65">
        <f>C28+C21</f>
        <v>14726.22</v>
      </c>
      <c r="D29" s="66">
        <f>D21+D28</f>
        <v>167769.65</v>
      </c>
      <c r="E29" s="65">
        <f>E21+E28</f>
        <v>167382.96</v>
      </c>
      <c r="F29" s="67">
        <f>F21+F28</f>
        <v>15112.909999999989</v>
      </c>
    </row>
    <row r="30" spans="2:6" ht="16.5" thickBot="1">
      <c r="B30" s="77" t="s">
        <v>30</v>
      </c>
      <c r="C30" s="78"/>
      <c r="D30" s="78"/>
      <c r="E30" s="78"/>
      <c r="F30" s="79"/>
    </row>
    <row r="31" spans="2:6" ht="16.5" thickBot="1">
      <c r="B31" s="68"/>
      <c r="C31" s="69"/>
      <c r="D31" s="15"/>
      <c r="E31" s="70"/>
      <c r="F31" s="71">
        <f>C31+D31-E31</f>
        <v>0</v>
      </c>
    </row>
    <row r="33" spans="2:8" ht="15.75">
      <c r="B33" s="73" t="s">
        <v>47</v>
      </c>
      <c r="C33" s="73"/>
      <c r="D33" s="73"/>
      <c r="E33" s="73"/>
      <c r="F33" s="73"/>
      <c r="G33" s="73"/>
      <c r="H33" s="73"/>
    </row>
  </sheetData>
  <sheetProtection/>
  <mergeCells count="12">
    <mergeCell ref="F15:F16"/>
    <mergeCell ref="B13:F13"/>
    <mergeCell ref="B33:H33"/>
    <mergeCell ref="B30:F30"/>
    <mergeCell ref="B10:F10"/>
    <mergeCell ref="B2:F2"/>
    <mergeCell ref="B3:F3"/>
    <mergeCell ref="B4:F4"/>
    <mergeCell ref="B5:F5"/>
    <mergeCell ref="B22:F22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6">
      <selection activeCell="D29" sqref="D29"/>
    </sheetView>
  </sheetViews>
  <sheetFormatPr defaultColWidth="9.00390625" defaultRowHeight="15.75"/>
  <cols>
    <col min="1" max="1" width="5.5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6"/>
      <c r="C4" s="28"/>
      <c r="D4" s="26"/>
      <c r="E4" s="89" t="s">
        <v>37</v>
      </c>
      <c r="F4" s="89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80" t="s">
        <v>48</v>
      </c>
      <c r="C6" s="82"/>
      <c r="D6" s="82"/>
      <c r="E6" s="82"/>
      <c r="F6" s="82"/>
      <c r="G6" s="82"/>
      <c r="H6" s="83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93">
        <v>1</v>
      </c>
      <c r="D10" s="93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6.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" customHeight="1">
      <c r="B12" s="4" t="s">
        <v>33</v>
      </c>
      <c r="C12" s="39">
        <v>0.09</v>
      </c>
      <c r="D12" s="39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5" customHeight="1">
      <c r="B13" s="4" t="s">
        <v>44</v>
      </c>
      <c r="C13" s="39"/>
      <c r="D13" s="39"/>
      <c r="E13" s="5"/>
      <c r="F13" s="5">
        <f>E13*'Часть 1'!$D$7*12</f>
        <v>0</v>
      </c>
      <c r="G13" s="16"/>
      <c r="H13" s="16"/>
    </row>
    <row r="14" spans="2:8" ht="117.75" customHeight="1">
      <c r="B14" s="45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8"/>
      <c r="H17" s="18"/>
    </row>
    <row r="18" spans="2:8" ht="26.25" thickBot="1">
      <c r="B18" s="17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15.155999999999999</v>
      </c>
      <c r="D19" s="21">
        <f>SUM(D8:D18)</f>
        <v>15.155999999999999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40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15.155999999999999</v>
      </c>
      <c r="D22" s="25">
        <f>D19+D21</f>
        <v>15.155999999999999</v>
      </c>
      <c r="E22" s="25">
        <f>E19+E21</f>
        <v>0</v>
      </c>
      <c r="F22" s="41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3" t="s">
        <v>47</v>
      </c>
      <c r="C25" s="73"/>
      <c r="D25" s="73"/>
      <c r="E25" s="73"/>
      <c r="F25" s="73"/>
      <c r="G25" s="73"/>
      <c r="H25" s="73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2018-02-06T11:09:00Z</cp:lastPrinted>
  <dcterms:created xsi:type="dcterms:W3CDTF">2008-12-01T07:12:21Z</dcterms:created>
  <dcterms:modified xsi:type="dcterms:W3CDTF">2019-02-14T08:30:22Z</dcterms:modified>
  <cp:category/>
  <cp:version/>
  <cp:contentType/>
  <cp:contentStatus/>
</cp:coreProperties>
</file>