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<sst xmlns="http://schemas.openxmlformats.org/spreadsheetml/2006/main" count="93" uniqueCount="64">
  <si>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</si>
  <si>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</si>
  <si>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</si>
  <si>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</si>
  <si>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</si>
  <si>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</si>
  <si>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</si>
  <si>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</si>
  <si>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</si>
  <si>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</si>
  <si>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</si>
  <si>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</si>
  <si>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</si>
  <si>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</si>
  <si>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</si>
  <si>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</si>
  <si>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</si>
  <si>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</si>
  <si>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</si>
  <si>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</si>
  <si>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</si>
  <si>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</si>
  <si>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</si>
  <si>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</si>
  <si>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</si>
  <si>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</si>
  <si>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</si>
  <si>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</si>
  <si>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</si>
  <si>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</si>
  <si>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</si>
  <si>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</si>
  <si>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</si>
  <si>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</si>
  <si>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</si>
  <si>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</si>
  <si>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</si>
  <si>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</si>
  <si>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</si>
  <si>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</si>
  <si>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</si>
  <si>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</si>
  <si>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</si>
  <si>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</si>
  <si>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</si>
  <si>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</si>
  <si>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</si>
  <si>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</si>
  <si>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</si>
  <si>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</si>
  <si>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</si>
  <si>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с.Дивеево, ул.Симанина, 3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</si>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</sst>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4" fontId="1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3">
      <selection activeCell="I30" sqref="I3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3" t="s">
        <v>18</v>
      </c>
      <c r="C2" s="43"/>
      <c r="D2" s="43"/>
      <c r="E2" s="43"/>
      <c r="F2" s="43"/>
      <c r="G2" s="11"/>
      <c r="H2" s="11"/>
      <c r="I2" s="11"/>
    </row>
    <row r="3" spans="2:9" ht="15.75">
      <c r="B3" s="43" t="s">
        <v>17</v>
      </c>
      <c r="C3" s="43"/>
      <c r="D3" s="43"/>
      <c r="E3" s="43"/>
      <c r="F3" s="43"/>
      <c r="G3" s="10"/>
      <c r="H3" s="10"/>
      <c r="I3" s="10"/>
    </row>
    <row r="4" spans="2:9" ht="15.75">
      <c r="B4" s="43" t="s">
        <v>19</v>
      </c>
      <c r="C4" s="43"/>
      <c r="D4" s="43"/>
      <c r="E4" s="43"/>
      <c r="F4" s="43"/>
      <c r="G4" s="10"/>
      <c r="H4" s="10"/>
      <c r="I4" s="10"/>
    </row>
    <row r="5" spans="2:9" ht="15.75">
      <c r="B5" s="43" t="s">
        <v>52</v>
      </c>
      <c r="C5" s="43"/>
      <c r="D5" s="43"/>
      <c r="E5" s="43"/>
      <c r="F5" s="4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58">
        <v>1462</v>
      </c>
      <c r="E7" s="23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44" t="s">
        <v>20</v>
      </c>
      <c r="C10" s="44"/>
      <c r="D10" s="44"/>
      <c r="E10" s="44"/>
      <c r="F10" s="44"/>
    </row>
    <row r="11" spans="2:6" ht="15.75">
      <c r="B11" s="44" t="s">
        <v>21</v>
      </c>
      <c r="C11" s="44"/>
      <c r="D11" s="44"/>
      <c r="E11" s="44"/>
      <c r="F11" s="44"/>
    </row>
    <row r="12" spans="2:6" ht="110.25" customHeight="1">
      <c r="B12" s="3" t="s">
        <v>16</v>
      </c>
      <c r="C12" s="3" t="s">
        <v>50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45" t="s">
        <v>63</v>
      </c>
      <c r="C13" s="46"/>
      <c r="D13" s="47"/>
      <c r="E13" s="47"/>
      <c r="F13" s="48"/>
    </row>
    <row r="14" spans="2:6" ht="15.75" customHeight="1">
      <c r="B14" s="59" t="s">
        <v>30</v>
      </c>
      <c r="C14" s="60"/>
      <c r="D14" s="60"/>
      <c r="E14" s="60"/>
      <c r="F14" s="61"/>
    </row>
    <row r="15" spans="2:6" ht="15.75" customHeight="1">
      <c r="B15" s="62" t="s">
        <v>56</v>
      </c>
      <c r="C15" s="63">
        <v>-14788.21</v>
      </c>
      <c r="D15" s="63">
        <v>369853.54</v>
      </c>
      <c r="E15" s="64">
        <v>336160.56</v>
      </c>
      <c r="F15" s="65">
        <f>C15+D15-E15</f>
        <v>18904.76999999996</v>
      </c>
    </row>
    <row r="16" spans="2:6" ht="172.5" customHeight="1">
      <c r="B16" s="12" t="s">
        <v>57</v>
      </c>
      <c r="C16" s="63"/>
      <c r="D16" s="63"/>
      <c r="E16" s="66"/>
      <c r="F16" s="66"/>
    </row>
    <row r="17" spans="2:6" ht="21" customHeight="1">
      <c r="B17" s="4" t="s">
        <v>58</v>
      </c>
      <c r="C17" s="67"/>
      <c r="D17" s="67">
        <v>495.75</v>
      </c>
      <c r="E17" s="68">
        <v>485.05</v>
      </c>
      <c r="F17" s="69">
        <f>C17+D17-E17</f>
        <v>10.699999999999989</v>
      </c>
    </row>
    <row r="18" spans="2:6" ht="17.25" customHeight="1">
      <c r="B18" s="4" t="s">
        <v>59</v>
      </c>
      <c r="C18" s="67"/>
      <c r="D18" s="67">
        <v>1312.92</v>
      </c>
      <c r="E18" s="68">
        <v>1171.87</v>
      </c>
      <c r="F18" s="70">
        <f>C18+D18-E18</f>
        <v>141.05000000000018</v>
      </c>
    </row>
    <row r="19" spans="2:6" ht="18" customHeight="1">
      <c r="B19" s="4" t="s">
        <v>60</v>
      </c>
      <c r="C19" s="67"/>
      <c r="D19" s="67">
        <v>3295.39</v>
      </c>
      <c r="E19" s="68">
        <v>3168.87</v>
      </c>
      <c r="F19" s="70">
        <f>C19+D19-E19</f>
        <v>126.51999999999998</v>
      </c>
    </row>
    <row r="20" spans="2:6" ht="18.75" customHeight="1">
      <c r="B20" s="71" t="s">
        <v>42</v>
      </c>
      <c r="C20" s="72"/>
      <c r="D20" s="72"/>
      <c r="E20" s="73"/>
      <c r="F20" s="74">
        <f>C20+D20-E20</f>
        <v>0</v>
      </c>
    </row>
    <row r="21" spans="2:6" ht="16.5" thickBot="1">
      <c r="B21" s="75" t="s">
        <v>22</v>
      </c>
      <c r="C21" s="76">
        <f>SUM(C15:C20)</f>
        <v>-14788.21</v>
      </c>
      <c r="D21" s="76">
        <f>SUM(D15:D20)</f>
        <v>374957.6</v>
      </c>
      <c r="E21" s="76">
        <f>SUM(E15:E20)</f>
        <v>340986.35</v>
      </c>
      <c r="F21" s="76">
        <f>SUM(F15:F20)</f>
        <v>19183.03999999996</v>
      </c>
    </row>
    <row r="22" spans="2:6" ht="15.75">
      <c r="B22" s="77" t="s">
        <v>11</v>
      </c>
      <c r="C22" s="78"/>
      <c r="D22" s="78"/>
      <c r="E22" s="78"/>
      <c r="F22" s="79"/>
    </row>
    <row r="23" spans="2:9" ht="15.75">
      <c r="B23" s="4" t="s">
        <v>12</v>
      </c>
      <c r="C23" s="72">
        <v>34858.93</v>
      </c>
      <c r="D23" s="80">
        <v>359745.65</v>
      </c>
      <c r="E23" s="72">
        <v>363435.5</v>
      </c>
      <c r="F23" s="81">
        <f>C23+D23-E23</f>
        <v>31169.080000000016</v>
      </c>
      <c r="I23" t="s">
        <v>61</v>
      </c>
    </row>
    <row r="24" spans="2:6" ht="15.75">
      <c r="B24" s="4" t="s">
        <v>31</v>
      </c>
      <c r="C24" s="82">
        <v>529.12</v>
      </c>
      <c r="D24" s="82">
        <v>35684.08</v>
      </c>
      <c r="E24" s="82">
        <v>33538.65</v>
      </c>
      <c r="F24" s="81">
        <f>C24+D24-E24</f>
        <v>2674.550000000003</v>
      </c>
    </row>
    <row r="25" spans="2:6" ht="15.75">
      <c r="B25" s="4" t="s">
        <v>13</v>
      </c>
      <c r="C25" s="83">
        <v>722.48</v>
      </c>
      <c r="D25" s="84">
        <v>67675.82</v>
      </c>
      <c r="E25" s="83">
        <v>63034.55</v>
      </c>
      <c r="F25" s="69">
        <f>C25+D25-E25</f>
        <v>5363.75</v>
      </c>
    </row>
    <row r="26" spans="2:6" ht="15.75">
      <c r="B26" s="4" t="s">
        <v>14</v>
      </c>
      <c r="C26" s="82">
        <v>2485.23</v>
      </c>
      <c r="D26" s="82">
        <v>88743.67</v>
      </c>
      <c r="E26" s="82">
        <v>84403.36</v>
      </c>
      <c r="F26" s="69">
        <f>C26+D26-E26</f>
        <v>6825.539999999994</v>
      </c>
    </row>
    <row r="27" spans="2:6" ht="16.5" thickBot="1">
      <c r="B27" s="16" t="s">
        <v>62</v>
      </c>
      <c r="C27" s="85">
        <v>-213.96</v>
      </c>
      <c r="D27" s="85">
        <v>72842.67</v>
      </c>
      <c r="E27" s="85">
        <v>70215.33</v>
      </c>
      <c r="F27" s="69">
        <f>C27+D27-E27</f>
        <v>2413.37999999999</v>
      </c>
    </row>
    <row r="28" spans="2:6" ht="16.5" thickBot="1">
      <c r="B28" s="86" t="s">
        <v>23</v>
      </c>
      <c r="C28" s="87">
        <f>C24+C26+C27</f>
        <v>2800.39</v>
      </c>
      <c r="D28" s="88">
        <f>SUM(D23:D27)</f>
        <v>624691.8900000001</v>
      </c>
      <c r="E28" s="88">
        <f>SUM(E23:E27)</f>
        <v>614627.39</v>
      </c>
      <c r="F28" s="89">
        <f>SUM(F23:F27)</f>
        <v>48446.3</v>
      </c>
    </row>
    <row r="29" spans="2:6" ht="27">
      <c r="B29" s="90" t="s">
        <v>15</v>
      </c>
      <c r="C29" s="91">
        <f>C28+C21</f>
        <v>-11987.82</v>
      </c>
      <c r="D29" s="92">
        <f>D21+D28</f>
        <v>999649.4900000001</v>
      </c>
      <c r="E29" s="91">
        <f>E21+E28</f>
        <v>955613.74</v>
      </c>
      <c r="F29" s="93">
        <f>F21+F28</f>
        <v>67629.33999999997</v>
      </c>
    </row>
    <row r="30" spans="2:6" ht="16.5" thickBot="1">
      <c r="B30" s="59" t="s">
        <v>29</v>
      </c>
      <c r="C30" s="60"/>
      <c r="D30" s="60"/>
      <c r="E30" s="60"/>
      <c r="F30" s="61"/>
    </row>
    <row r="31" spans="2:6" ht="16.5" thickBot="1">
      <c r="B31" s="94"/>
      <c r="C31" s="95"/>
      <c r="D31" s="14">
        <v>0</v>
      </c>
      <c r="E31" s="96"/>
      <c r="F31" s="97">
        <f>C31+D31-E31</f>
        <v>0</v>
      </c>
    </row>
    <row r="33" spans="2:8" ht="15.75">
      <c r="B33" s="43" t="s">
        <v>46</v>
      </c>
      <c r="C33" s="43"/>
      <c r="D33" s="43"/>
      <c r="E33" s="43"/>
      <c r="F33" s="43"/>
      <c r="G33" s="43"/>
      <c r="H33" s="43"/>
    </row>
  </sheetData>
  <sheetProtection/>
  <mergeCells count="15">
    <mergeCell ref="B33:H33"/>
    <mergeCell ref="B10:F10"/>
    <mergeCell ref="B2:F2"/>
    <mergeCell ref="B3:F3"/>
    <mergeCell ref="B4:F4"/>
    <mergeCell ref="B5:F5"/>
    <mergeCell ref="B22:F22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3">
      <selection activeCell="H8" sqref="H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2" t="s">
        <v>25</v>
      </c>
      <c r="B1" s="52"/>
      <c r="C1" s="52"/>
      <c r="D1" s="52"/>
      <c r="E1" s="52"/>
      <c r="F1" s="52"/>
      <c r="G1" s="52"/>
    </row>
    <row r="2" spans="1:7" ht="15.75">
      <c r="A2" s="52" t="s">
        <v>24</v>
      </c>
      <c r="B2" s="52"/>
      <c r="C2" s="52"/>
      <c r="D2" s="52"/>
      <c r="E2" s="52"/>
      <c r="F2" s="52"/>
      <c r="G2" s="52"/>
    </row>
    <row r="3" spans="1:7" ht="15.75">
      <c r="A3" s="53" t="s">
        <v>0</v>
      </c>
      <c r="B3" s="53"/>
      <c r="C3" s="53"/>
      <c r="D3" s="53"/>
      <c r="E3" s="53"/>
      <c r="F3" s="53"/>
      <c r="G3" s="53"/>
    </row>
    <row r="4" spans="1:7" ht="15.75">
      <c r="A4" s="22"/>
      <c r="B4" s="24"/>
      <c r="C4" s="22"/>
      <c r="D4" s="55" t="s">
        <v>37</v>
      </c>
      <c r="E4" s="55"/>
      <c r="F4" s="25"/>
      <c r="G4" s="22"/>
    </row>
    <row r="5" spans="1:7" ht="110.25" customHeight="1">
      <c r="A5" s="26" t="s">
        <v>3</v>
      </c>
      <c r="B5" s="27" t="s">
        <v>4</v>
      </c>
      <c r="C5" s="26" t="s">
        <v>40</v>
      </c>
      <c r="D5" s="28" t="s">
        <v>38</v>
      </c>
      <c r="E5" s="29" t="s">
        <v>39</v>
      </c>
      <c r="F5" s="30" t="s">
        <v>5</v>
      </c>
      <c r="G5" s="26" t="s">
        <v>6</v>
      </c>
    </row>
    <row r="6" spans="1:7" ht="15.75" customHeight="1">
      <c r="A6" s="45" t="s">
        <v>51</v>
      </c>
      <c r="B6" s="47"/>
      <c r="C6" s="47"/>
      <c r="D6" s="47"/>
      <c r="E6" s="47"/>
      <c r="F6" s="47"/>
      <c r="G6" s="48"/>
    </row>
    <row r="7" spans="1:7" ht="15.75" customHeight="1">
      <c r="A7" s="49" t="s">
        <v>9</v>
      </c>
      <c r="B7" s="50"/>
      <c r="C7" s="50"/>
      <c r="D7" s="50"/>
      <c r="E7" s="50"/>
      <c r="F7" s="50"/>
      <c r="G7" s="54"/>
    </row>
    <row r="8" spans="1:7" ht="25.5">
      <c r="A8" s="4" t="s">
        <v>1</v>
      </c>
      <c r="B8" s="32"/>
      <c r="C8" s="32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25.5">
      <c r="A9" s="4" t="s">
        <v>47</v>
      </c>
      <c r="B9" s="32">
        <v>3.16</v>
      </c>
      <c r="C9" s="32">
        <v>3.16</v>
      </c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20.25" customHeight="1">
      <c r="A11" s="4" t="s">
        <v>32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3.5" customHeight="1">
      <c r="A12" s="4" t="s">
        <v>33</v>
      </c>
      <c r="B12" s="32">
        <v>0.08</v>
      </c>
      <c r="C12" s="32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4.25" customHeight="1">
      <c r="A13" s="4" t="s">
        <v>43</v>
      </c>
      <c r="B13" s="32">
        <v>0.29</v>
      </c>
      <c r="C13" s="32"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26.75" customHeight="1">
      <c r="A14" s="41" t="s">
        <v>49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41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44</v>
      </c>
      <c r="B16" s="33">
        <v>1.17</v>
      </c>
      <c r="C16" s="33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45</v>
      </c>
      <c r="B17" s="42">
        <v>0.87</v>
      </c>
      <c r="C17" s="42"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5.5">
      <c r="A18" s="16" t="s">
        <v>7</v>
      </c>
      <c r="B18" s="33"/>
      <c r="C18" s="33"/>
      <c r="D18" s="13">
        <f t="shared" si="0"/>
        <v>0</v>
      </c>
      <c r="E18" s="13">
        <f>D18*'Часть 1'!$D$7*12</f>
        <v>0</v>
      </c>
      <c r="F18" s="17" t="s">
        <v>8</v>
      </c>
      <c r="G18" s="17" t="s">
        <v>8</v>
      </c>
    </row>
    <row r="19" spans="1:7" ht="25.5">
      <c r="A19" s="4" t="s">
        <v>48</v>
      </c>
      <c r="B19" s="32">
        <v>3.16</v>
      </c>
      <c r="C19" s="32">
        <v>3.16</v>
      </c>
      <c r="D19" s="5"/>
      <c r="E19" s="5"/>
      <c r="F19" s="15"/>
      <c r="G19" s="15"/>
    </row>
    <row r="20" spans="1:7" ht="16.5" thickBot="1">
      <c r="A20" s="34" t="s">
        <v>26</v>
      </c>
      <c r="B20" s="31">
        <f>SUM(B8:B19)</f>
        <v>21.130000000000003</v>
      </c>
      <c r="C20" s="31">
        <f>SUM(C8:C19)</f>
        <v>21.130000000000003</v>
      </c>
      <c r="D20" s="31">
        <f>SUM(D8:D18)</f>
        <v>0</v>
      </c>
      <c r="E20" s="31">
        <f>SUM(E8:E18)</f>
        <v>0</v>
      </c>
      <c r="F20" s="35" t="s">
        <v>8</v>
      </c>
      <c r="G20" s="40" t="s">
        <v>8</v>
      </c>
    </row>
    <row r="21" spans="1:7" ht="15.75">
      <c r="A21" s="56" t="s">
        <v>10</v>
      </c>
      <c r="B21" s="57"/>
      <c r="C21" s="57"/>
      <c r="D21" s="57"/>
      <c r="E21" s="57"/>
      <c r="F21" s="57"/>
      <c r="G21" s="51"/>
    </row>
    <row r="22" spans="1:7" ht="15.75">
      <c r="A22" s="39"/>
      <c r="B22" s="37"/>
      <c r="C22" s="37"/>
      <c r="D22" s="5">
        <f>B22-C22</f>
        <v>0</v>
      </c>
      <c r="E22" s="5">
        <f>D22*'Часть 1'!$D$7*12/1000</f>
        <v>0</v>
      </c>
      <c r="F22" s="38"/>
      <c r="G22" s="38"/>
    </row>
    <row r="23" spans="1:7" ht="16.5" thickBot="1">
      <c r="A23" s="34" t="s">
        <v>27</v>
      </c>
      <c r="B23" s="31">
        <f>SUM(B22:B22)</f>
        <v>0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5" t="s">
        <v>8</v>
      </c>
      <c r="G23" s="35" t="s">
        <v>8</v>
      </c>
    </row>
    <row r="24" spans="1:7" ht="16.5" thickBot="1">
      <c r="A24" s="18" t="s">
        <v>28</v>
      </c>
      <c r="B24" s="21">
        <f>B20+B23</f>
        <v>21.130000000000003</v>
      </c>
      <c r="C24" s="21">
        <f>C20+C23</f>
        <v>21.130000000000003</v>
      </c>
      <c r="D24" s="21">
        <f>D20+D23</f>
        <v>0</v>
      </c>
      <c r="E24" s="36">
        <f>E20+E23</f>
        <v>0</v>
      </c>
      <c r="F24" s="19" t="s">
        <v>8</v>
      </c>
      <c r="G24" s="2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43" t="s">
        <v>46</v>
      </c>
      <c r="B27" s="43"/>
      <c r="C27" s="43"/>
      <c r="D27" s="43"/>
      <c r="E27" s="43"/>
      <c r="F27" s="43"/>
      <c r="G27" s="43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2018-01-25T13:47:45Z</dcterms:modified>
  <cp:category/>
  <cp:version/>
  <cp:contentType/>
  <cp:contentStatus/>
</cp:coreProperties>
</file>