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<sst xmlns="http://schemas.openxmlformats.org/spreadsheetml/2006/main" count="89" uniqueCount="60">
  <si>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</si>
  <si>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</si>
  <si>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</si>
  <si>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</si>
  <si>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</si>
  <si>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</si>
  <si>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</si>
  <si>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</si>
  <si>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</si>
  <si>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</si>
  <si>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</si>
  <si>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</si>
  <si>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</si>
  <si>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</si>
  <si>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</si>
  <si>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</si>
  <si>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</si>
  <si>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</si>
  <si>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</si>
  <si>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</si>
  <si>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</si>
  <si>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</si>
  <si>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</si>
  <si>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</si>
  <si>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</si>
  <si>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</si>
  <si>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</si>
  <si>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</si>
  <si>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</si>
  <si>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</si>
  <si>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</si>
  <si>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</si>
  <si>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</si>
  <si>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</si>
  <si>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</si>
  <si>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</si>
  <si>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</si>
  <si>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</si>
  <si>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</si>
  <si>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</si>
  <si>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</si>
  <si>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</si>
  <si>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</si>
  <si>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</si>
  <si>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</si>
  <si>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</si>
  <si>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</si>
  <si>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3а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</si>
  <si>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</si>
  <si>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</si>
  <si>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</si>
  <si>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</si>
  <si>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с.Дивеево, ул.Южная, 3а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</si>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</sst>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2" fontId="5" fillId="0" borderId="25" xfId="0" applyNumberFormat="1" applyFont="1" applyBorder="1" applyAlignment="1">
      <alignment/>
    </xf>
    <xf numFmtId="168" fontId="5" fillId="0" borderId="26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5" fillId="0" borderId="2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6" fillId="0" borderId="31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L21" sqref="L21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5" t="s">
        <v>19</v>
      </c>
      <c r="C2" s="85"/>
      <c r="D2" s="85"/>
      <c r="E2" s="85"/>
      <c r="F2" s="85"/>
      <c r="G2" s="13"/>
      <c r="H2" s="13"/>
      <c r="I2" s="13"/>
    </row>
    <row r="3" spans="2:9" ht="15.75">
      <c r="B3" s="85" t="s">
        <v>18</v>
      </c>
      <c r="C3" s="85"/>
      <c r="D3" s="85"/>
      <c r="E3" s="85"/>
      <c r="F3" s="85"/>
      <c r="G3" s="12"/>
      <c r="H3" s="12"/>
      <c r="I3" s="12"/>
    </row>
    <row r="4" spans="2:9" ht="15.75">
      <c r="B4" s="85" t="s">
        <v>20</v>
      </c>
      <c r="C4" s="85"/>
      <c r="D4" s="85"/>
      <c r="E4" s="85"/>
      <c r="F4" s="85"/>
      <c r="G4" s="12"/>
      <c r="H4" s="12"/>
      <c r="I4" s="12"/>
    </row>
    <row r="5" spans="2:9" ht="15.75">
      <c r="B5" s="85" t="s">
        <v>59</v>
      </c>
      <c r="C5" s="85"/>
      <c r="D5" s="85"/>
      <c r="E5" s="85"/>
      <c r="F5" s="85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1">
        <v>964.7</v>
      </c>
      <c r="E7" s="40" t="s">
        <v>38</v>
      </c>
    </row>
    <row r="8" spans="2:5" ht="15.75">
      <c r="B8" s="10" t="s">
        <v>39</v>
      </c>
      <c r="C8" s="10"/>
      <c r="D8" s="68">
        <v>124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70" t="s">
        <v>21</v>
      </c>
      <c r="C10" s="70"/>
      <c r="D10" s="70"/>
      <c r="E10" s="70"/>
      <c r="F10" s="70"/>
    </row>
    <row r="11" spans="2:6" ht="15.75">
      <c r="B11" s="70" t="s">
        <v>22</v>
      </c>
      <c r="C11" s="70"/>
      <c r="D11" s="70"/>
      <c r="E11" s="70"/>
      <c r="F11" s="70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8" t="s">
        <v>47</v>
      </c>
      <c r="C13" s="79"/>
      <c r="D13" s="79"/>
      <c r="E13" s="79"/>
      <c r="F13" s="80"/>
    </row>
    <row r="14" spans="2:6" ht="15.75" customHeight="1">
      <c r="B14" s="71" t="s">
        <v>33</v>
      </c>
      <c r="C14" s="72"/>
      <c r="D14" s="72"/>
      <c r="E14" s="72"/>
      <c r="F14" s="73"/>
    </row>
    <row r="15" spans="2:6" ht="15.75" customHeight="1">
      <c r="B15" s="14" t="s">
        <v>31</v>
      </c>
      <c r="C15" s="74">
        <v>45533.47</v>
      </c>
      <c r="D15" s="81">
        <v>163217.04</v>
      </c>
      <c r="E15" s="76">
        <v>142330.83</v>
      </c>
      <c r="F15" s="76">
        <f>C15+D15-E15</f>
        <v>66419.68000000002</v>
      </c>
    </row>
    <row r="16" spans="2:6" ht="198.75" customHeight="1">
      <c r="B16" s="15" t="s">
        <v>45</v>
      </c>
      <c r="C16" s="75"/>
      <c r="D16" s="81"/>
      <c r="E16" s="77"/>
      <c r="F16" s="77"/>
    </row>
    <row r="17" spans="2:6" ht="18.75" customHeight="1" thickBot="1">
      <c r="B17" s="37" t="s">
        <v>46</v>
      </c>
      <c r="C17" s="92">
        <v>-495.78</v>
      </c>
      <c r="D17" s="92">
        <v>535.68</v>
      </c>
      <c r="E17" s="92">
        <v>426.15</v>
      </c>
      <c r="F17" s="64">
        <f>C17+D17-E17</f>
        <v>-386.25</v>
      </c>
    </row>
    <row r="18" spans="2:6" ht="16.5" thickBot="1">
      <c r="B18" s="19" t="s">
        <v>23</v>
      </c>
      <c r="C18" s="29">
        <f>C15+C17</f>
        <v>45037.69</v>
      </c>
      <c r="D18" s="29">
        <f>D15</f>
        <v>163217.04</v>
      </c>
      <c r="E18" s="29">
        <f>E15+E17</f>
        <v>142756.97999999998</v>
      </c>
      <c r="F18" s="29">
        <f>F15+F17</f>
        <v>66033.43000000002</v>
      </c>
    </row>
    <row r="19" spans="2:6" ht="15.75">
      <c r="B19" s="82" t="s">
        <v>11</v>
      </c>
      <c r="C19" s="83"/>
      <c r="D19" s="83"/>
      <c r="E19" s="83"/>
      <c r="F19" s="84"/>
    </row>
    <row r="20" spans="2:6" ht="15.75">
      <c r="B20" s="11" t="s">
        <v>12</v>
      </c>
      <c r="C20" s="92">
        <v>138473.3</v>
      </c>
      <c r="D20" s="92">
        <v>350872.59</v>
      </c>
      <c r="E20" s="92">
        <v>334561.82</v>
      </c>
      <c r="F20" s="64">
        <f>C20+D20-E20</f>
        <v>154784.07</v>
      </c>
    </row>
    <row r="21" spans="2:6" ht="15.75">
      <c r="B21" s="11" t="s">
        <v>34</v>
      </c>
      <c r="C21" s="65">
        <v>27489.26</v>
      </c>
      <c r="D21" s="66">
        <v>79486.9</v>
      </c>
      <c r="E21" s="67">
        <v>66895.72</v>
      </c>
      <c r="F21" s="64">
        <f>C21+D21-E21</f>
        <v>40080.43999999999</v>
      </c>
    </row>
    <row r="22" spans="2:6" ht="15.75">
      <c r="B22" s="11" t="s">
        <v>13</v>
      </c>
      <c r="C22" s="65"/>
      <c r="D22" s="65"/>
      <c r="E22" s="67"/>
      <c r="F22" s="64"/>
    </row>
    <row r="23" spans="2:6" ht="15.75">
      <c r="B23" s="11" t="s">
        <v>14</v>
      </c>
      <c r="C23" s="92">
        <v>40235.24</v>
      </c>
      <c r="D23" s="92">
        <v>134043.59</v>
      </c>
      <c r="E23" s="92">
        <v>110827.94</v>
      </c>
      <c r="F23" s="64">
        <f>C23+D23-E23</f>
        <v>63450.889999999985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206197.8</v>
      </c>
      <c r="D25" s="29">
        <f>D20+D21+D23</f>
        <v>564403.08</v>
      </c>
      <c r="E25" s="29">
        <f>SUM(E20:E24)</f>
        <v>512285.48000000004</v>
      </c>
      <c r="F25" s="29">
        <f>SUM(F20:F24)</f>
        <v>258315.4</v>
      </c>
    </row>
    <row r="26" spans="2:6" ht="27">
      <c r="B26" s="30" t="s">
        <v>16</v>
      </c>
      <c r="C26" s="31">
        <f>C18+C25</f>
        <v>251235.49</v>
      </c>
      <c r="D26" s="31">
        <f>D18+D25</f>
        <v>727620.12</v>
      </c>
      <c r="E26" s="31">
        <f>E18+E25</f>
        <v>655042.46</v>
      </c>
      <c r="F26" s="31">
        <f>F18+F25</f>
        <v>324348.83</v>
      </c>
    </row>
    <row r="27" spans="2:6" ht="16.5" thickBot="1">
      <c r="B27" s="71" t="s">
        <v>32</v>
      </c>
      <c r="C27" s="72"/>
      <c r="D27" s="72"/>
      <c r="E27" s="72"/>
      <c r="F27" s="73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9" t="s">
        <v>54</v>
      </c>
      <c r="C30" s="69"/>
      <c r="D30" s="69"/>
      <c r="E30" s="69"/>
      <c r="F30" s="69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27</v>
      </c>
      <c r="B1" s="86"/>
      <c r="C1" s="86"/>
      <c r="D1" s="86"/>
      <c r="E1" s="86"/>
      <c r="F1" s="86"/>
      <c r="G1" s="86"/>
    </row>
    <row r="2" spans="1:7" ht="15.75">
      <c r="A2" s="86" t="s">
        <v>26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9"/>
      <c r="B4" s="42"/>
      <c r="C4" s="39"/>
      <c r="D4" s="88" t="s">
        <v>40</v>
      </c>
      <c r="E4" s="88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41</v>
      </c>
      <c r="E5" s="47" t="s">
        <v>42</v>
      </c>
      <c r="F5" s="48" t="s">
        <v>5</v>
      </c>
      <c r="G5" s="44" t="s">
        <v>6</v>
      </c>
    </row>
    <row r="6" spans="1:7" ht="15.75" customHeight="1">
      <c r="A6" s="78" t="s">
        <v>52</v>
      </c>
      <c r="B6" s="79"/>
      <c r="C6" s="79"/>
      <c r="D6" s="79"/>
      <c r="E6" s="79"/>
      <c r="F6" s="79"/>
      <c r="G6" s="80"/>
    </row>
    <row r="7" spans="1:7" ht="15.75" customHeight="1">
      <c r="A7" s="82" t="s">
        <v>9</v>
      </c>
      <c r="B7" s="83"/>
      <c r="C7" s="83"/>
      <c r="D7" s="83"/>
      <c r="E7" s="83"/>
      <c r="F7" s="83"/>
      <c r="G7" s="84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3"/>
      <c r="C9" s="53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0.5" customHeight="1">
      <c r="A12" s="4" t="s">
        <v>36</v>
      </c>
      <c r="B12" s="53">
        <v>0.06</v>
      </c>
      <c r="C12" s="53">
        <v>0.06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49</v>
      </c>
      <c r="B13" s="53">
        <v>0.29</v>
      </c>
      <c r="C13" s="53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0.75" customHeight="1">
      <c r="A14" s="38" t="s">
        <v>53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9"/>
      <c r="C18" s="49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14.17</v>
      </c>
      <c r="C19" s="32">
        <f>SUM(C8:C18)</f>
        <v>14.17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9" t="s">
        <v>10</v>
      </c>
      <c r="B20" s="90"/>
      <c r="C20" s="90"/>
      <c r="D20" s="90"/>
      <c r="E20" s="90"/>
      <c r="F20" s="90"/>
      <c r="G20" s="91"/>
    </row>
    <row r="21" spans="1:7" ht="15.75">
      <c r="A21" s="55"/>
      <c r="B21" s="59"/>
      <c r="C21" s="56"/>
      <c r="D21" s="5">
        <f>B21-C21</f>
        <v>0</v>
      </c>
      <c r="E21" s="57">
        <f>D21*'Часть 1'!$D$7*12/1000</f>
        <v>0</v>
      </c>
      <c r="F21" s="58"/>
      <c r="G21" s="58"/>
    </row>
    <row r="22" spans="1:7" ht="16.5" thickBot="1">
      <c r="A22" s="50" t="s">
        <v>29</v>
      </c>
      <c r="B22" s="51">
        <f>SUM(B21:B21)</f>
        <v>0</v>
      </c>
      <c r="C22" s="51">
        <f>SUM(C21:C21)</f>
        <v>0</v>
      </c>
      <c r="D22" s="62">
        <f>SUM(D21:D21)</f>
        <v>0</v>
      </c>
      <c r="E22" s="54">
        <f>SUM(E21:E21)</f>
        <v>0</v>
      </c>
      <c r="F22" s="52" t="s">
        <v>8</v>
      </c>
      <c r="G22" s="52" t="s">
        <v>8</v>
      </c>
    </row>
    <row r="23" spans="1:7" ht="16.5" thickBot="1">
      <c r="A23" s="33" t="s">
        <v>30</v>
      </c>
      <c r="B23" s="36">
        <f>B19+B22</f>
        <v>14.17</v>
      </c>
      <c r="C23" s="60">
        <f>C19+C22</f>
        <v>14.17</v>
      </c>
      <c r="D23" s="63">
        <f>D19+D22</f>
        <v>0</v>
      </c>
      <c r="E23" s="61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5" t="s">
        <v>54</v>
      </c>
      <c r="B26" s="85"/>
      <c r="C26" s="85"/>
      <c r="D26" s="85"/>
      <c r="E26" s="85"/>
      <c r="F26" s="85"/>
      <c r="G26" s="85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2015-02-19T11:28:12Z</cp:lastPrinted>
  <dcterms:created xsi:type="dcterms:W3CDTF">2008-12-01T07:12:21Z</dcterms:created>
  <dcterms:modified xsi:type="dcterms:W3CDTF">2015-02-19T11:28:51Z</dcterms:modified>
  <cp:category/>
  <cp:version/>
  <cp:contentType/>
  <cp:contentStatus/>
</cp:coreProperties>
</file>