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<sst xmlns="http://schemas.openxmlformats.org/spreadsheetml/2006/main" count="89" uniqueCount="60">
  <si>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</si>
  <si>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</si>
  <si>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</si>
  <si>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</si>
  <si>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</si>
  <si>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</si>
  <si>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</si>
  <si>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</si>
  <si>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</si>
  <si>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</si>
  <si>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</si>
  <si>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</si>
  <si>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</si>
  <si>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</si>
  <si>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</si>
  <si>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</si>
  <si>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</si>
  <si>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</si>
  <si>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</si>
  <si>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</si>
  <si>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</si>
  <si>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</si>
  <si>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</si>
  <si>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</si>
  <si>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</si>
  <si>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</si>
  <si>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</si>
  <si>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</si>
  <si>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</si>
  <si>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</si>
  <si>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</si>
  <si>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</si>
  <si>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</si>
  <si>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</si>
  <si>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</si>
  <si>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</si>
  <si>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</si>
  <si>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</si>
  <si>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</si>
  <si>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</si>
  <si>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</si>
  <si>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</si>
  <si>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</si>
  <si>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</si>
  <si>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</si>
  <si>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</si>
  <si>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</si>
  <si>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3а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</si>
  <si>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</si>
  <si>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</si>
  <si>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</si>
  <si>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</si>
  <si>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с.Дивеево, ул.Южная, 3а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</si>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</sst>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2" fontId="5" fillId="0" borderId="25" xfId="0" applyNumberFormat="1" applyFont="1" applyBorder="1" applyAlignment="1">
      <alignment/>
    </xf>
    <xf numFmtId="168" fontId="5" fillId="0" borderId="26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2" fontId="6" fillId="0" borderId="28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5" fillId="0" borderId="22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J16" sqref="J1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6" t="s">
        <v>19</v>
      </c>
      <c r="C2" s="86"/>
      <c r="D2" s="86"/>
      <c r="E2" s="86"/>
      <c r="F2" s="86"/>
      <c r="G2" s="13"/>
      <c r="H2" s="13"/>
      <c r="I2" s="13"/>
    </row>
    <row r="3" spans="2:9" ht="15.75">
      <c r="B3" s="86" t="s">
        <v>18</v>
      </c>
      <c r="C3" s="86"/>
      <c r="D3" s="86"/>
      <c r="E3" s="86"/>
      <c r="F3" s="86"/>
      <c r="G3" s="12"/>
      <c r="H3" s="12"/>
      <c r="I3" s="12"/>
    </row>
    <row r="4" spans="2:9" ht="15.75">
      <c r="B4" s="86" t="s">
        <v>20</v>
      </c>
      <c r="C4" s="86"/>
      <c r="D4" s="86"/>
      <c r="E4" s="86"/>
      <c r="F4" s="86"/>
      <c r="G4" s="12"/>
      <c r="H4" s="12"/>
      <c r="I4" s="12"/>
    </row>
    <row r="5" spans="2:9" ht="15.75">
      <c r="B5" s="86" t="s">
        <v>55</v>
      </c>
      <c r="C5" s="86"/>
      <c r="D5" s="86"/>
      <c r="E5" s="86"/>
      <c r="F5" s="86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1">
        <v>964.7</v>
      </c>
      <c r="E7" s="40" t="s">
        <v>38</v>
      </c>
    </row>
    <row r="8" spans="2:5" ht="15.75">
      <c r="B8" s="10" t="s">
        <v>39</v>
      </c>
      <c r="C8" s="10"/>
      <c r="D8" s="68">
        <v>124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9" t="s">
        <v>47</v>
      </c>
      <c r="C13" s="80"/>
      <c r="D13" s="80"/>
      <c r="E13" s="80"/>
      <c r="F13" s="81"/>
    </row>
    <row r="14" spans="2:6" ht="15.75" customHeight="1">
      <c r="B14" s="72" t="s">
        <v>33</v>
      </c>
      <c r="C14" s="73"/>
      <c r="D14" s="73"/>
      <c r="E14" s="73"/>
      <c r="F14" s="74"/>
    </row>
    <row r="15" spans="2:6" ht="15.75" customHeight="1">
      <c r="B15" s="14" t="s">
        <v>31</v>
      </c>
      <c r="C15" s="75">
        <v>66419.68</v>
      </c>
      <c r="D15" s="82">
        <v>169771.63</v>
      </c>
      <c r="E15" s="77">
        <v>169956.11</v>
      </c>
      <c r="F15" s="77">
        <v>66235.2</v>
      </c>
    </row>
    <row r="16" spans="2:6" ht="198.75" customHeight="1">
      <c r="B16" s="15" t="s">
        <v>45</v>
      </c>
      <c r="C16" s="76">
        <v>66419.68</v>
      </c>
      <c r="D16" s="82">
        <v>169771.63</v>
      </c>
      <c r="E16" s="78">
        <v>169956.11</v>
      </c>
      <c r="F16" s="78">
        <v>66235.2</v>
      </c>
    </row>
    <row r="17" spans="2:6" ht="18.75" customHeight="1" thickBot="1">
      <c r="B17" s="37" t="s">
        <v>46</v>
      </c>
      <c r="C17" s="69">
        <v>-386.25</v>
      </c>
      <c r="D17" s="69">
        <v>3491.84</v>
      </c>
      <c r="E17" s="69">
        <v>1266.22</v>
      </c>
      <c r="F17" s="64">
        <v>1839.37</v>
      </c>
    </row>
    <row r="18" spans="2:6" ht="16.5" thickBot="1">
      <c r="B18" s="19" t="s">
        <v>23</v>
      </c>
      <c r="C18" s="29">
        <f>C15+C17</f>
        <v>66033.43</v>
      </c>
      <c r="D18" s="29">
        <f>D15</f>
        <v>169771.63</v>
      </c>
      <c r="E18" s="29">
        <f>E15+E17</f>
        <v>171222.33</v>
      </c>
      <c r="F18" s="29">
        <f>F15+F17</f>
        <v>68074.56999999999</v>
      </c>
    </row>
    <row r="19" spans="2:6" ht="15.75">
      <c r="B19" s="83" t="s">
        <v>11</v>
      </c>
      <c r="C19" s="84"/>
      <c r="D19" s="84"/>
      <c r="E19" s="84"/>
      <c r="F19" s="85"/>
    </row>
    <row r="20" spans="2:6" ht="15.75">
      <c r="B20" s="11" t="s">
        <v>12</v>
      </c>
      <c r="C20" s="69">
        <v>154784.07</v>
      </c>
      <c r="D20" s="69">
        <v>232607.95</v>
      </c>
      <c r="E20" s="69">
        <v>212129.75</v>
      </c>
      <c r="F20" s="64">
        <v>175262.27</v>
      </c>
    </row>
    <row r="21" spans="2:6" ht="15.75">
      <c r="B21" s="11" t="s">
        <v>34</v>
      </c>
      <c r="C21" s="65">
        <v>38843.5</v>
      </c>
      <c r="D21" s="66">
        <v>78551.03</v>
      </c>
      <c r="E21" s="67">
        <v>78064.83</v>
      </c>
      <c r="F21" s="95">
        <f>C21+D21-E21</f>
        <v>39329.7</v>
      </c>
    </row>
    <row r="22" spans="2:6" ht="15.75">
      <c r="B22" s="11" t="s">
        <v>13</v>
      </c>
      <c r="C22" s="65"/>
      <c r="D22" s="65"/>
      <c r="E22" s="67"/>
      <c r="F22" s="64"/>
    </row>
    <row r="23" spans="2:6" ht="15.75">
      <c r="B23" s="11" t="s">
        <v>14</v>
      </c>
      <c r="C23" s="69">
        <v>63450.89</v>
      </c>
      <c r="D23" s="69">
        <v>143742.24</v>
      </c>
      <c r="E23" s="69">
        <v>140508.87</v>
      </c>
      <c r="F23" s="64">
        <v>66684.26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93">
        <f>SUM(C20:C24)</f>
        <v>257078.46000000002</v>
      </c>
      <c r="D25" s="94">
        <f>D20+D21+D23</f>
        <v>454901.22</v>
      </c>
      <c r="E25" s="93">
        <f>SUM(E20:E24)</f>
        <v>430703.45</v>
      </c>
      <c r="F25" s="29">
        <f>SUM(F20:F24)</f>
        <v>281276.23</v>
      </c>
    </row>
    <row r="26" spans="2:6" ht="27">
      <c r="B26" s="30" t="s">
        <v>16</v>
      </c>
      <c r="C26" s="31">
        <f>C18+C25</f>
        <v>323111.89</v>
      </c>
      <c r="D26" s="31">
        <f>D18+D25</f>
        <v>624672.85</v>
      </c>
      <c r="E26" s="31">
        <f>E18+E25</f>
        <v>601925.78</v>
      </c>
      <c r="F26" s="31">
        <f>F18+F25</f>
        <v>349350.8</v>
      </c>
    </row>
    <row r="27" spans="2:6" ht="16.5" thickBot="1">
      <c r="B27" s="72" t="s">
        <v>32</v>
      </c>
      <c r="C27" s="73"/>
      <c r="D27" s="73"/>
      <c r="E27" s="73"/>
      <c r="F27" s="74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0" t="s">
        <v>54</v>
      </c>
      <c r="C30" s="70"/>
      <c r="D30" s="70"/>
      <c r="E30" s="70"/>
      <c r="F30" s="70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27</v>
      </c>
      <c r="B1" s="87"/>
      <c r="C1" s="87"/>
      <c r="D1" s="87"/>
      <c r="E1" s="87"/>
      <c r="F1" s="87"/>
      <c r="G1" s="87"/>
    </row>
    <row r="2" spans="1:7" ht="15.75">
      <c r="A2" s="87" t="s">
        <v>26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39"/>
      <c r="B4" s="42"/>
      <c r="C4" s="39"/>
      <c r="D4" s="89" t="s">
        <v>40</v>
      </c>
      <c r="E4" s="89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41</v>
      </c>
      <c r="E5" s="47" t="s">
        <v>42</v>
      </c>
      <c r="F5" s="48" t="s">
        <v>5</v>
      </c>
      <c r="G5" s="44" t="s">
        <v>6</v>
      </c>
    </row>
    <row r="6" spans="1:7" ht="15.75" customHeight="1">
      <c r="A6" s="79" t="s">
        <v>52</v>
      </c>
      <c r="B6" s="80"/>
      <c r="C6" s="80"/>
      <c r="D6" s="80"/>
      <c r="E6" s="80"/>
      <c r="F6" s="80"/>
      <c r="G6" s="81"/>
    </row>
    <row r="7" spans="1:7" ht="15.75" customHeight="1">
      <c r="A7" s="83" t="s">
        <v>9</v>
      </c>
      <c r="B7" s="84"/>
      <c r="C7" s="84"/>
      <c r="D7" s="84"/>
      <c r="E7" s="84"/>
      <c r="F7" s="84"/>
      <c r="G7" s="85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3"/>
      <c r="C9" s="53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0.5" customHeight="1">
      <c r="A12" s="4" t="s">
        <v>36</v>
      </c>
      <c r="B12" s="53">
        <v>0.07</v>
      </c>
      <c r="C12" s="53">
        <v>0.07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" customHeight="1">
      <c r="A13" s="4" t="s">
        <v>49</v>
      </c>
      <c r="B13" s="53">
        <v>0.29</v>
      </c>
      <c r="C13" s="53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0.75" customHeight="1">
      <c r="A14" s="38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6.34</v>
      </c>
      <c r="C15" s="18">
        <v>6.34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49">
        <v>1</v>
      </c>
      <c r="C16" s="49">
        <v>1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0.99</v>
      </c>
      <c r="C17" s="18">
        <v>0.99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9">
        <v>0.2</v>
      </c>
      <c r="C18" s="49">
        <v>0.2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14.729999999999999</v>
      </c>
      <c r="C19" s="32">
        <f>SUM(C8:C18)</f>
        <v>14.729999999999999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90" t="s">
        <v>10</v>
      </c>
      <c r="B20" s="91"/>
      <c r="C20" s="91"/>
      <c r="D20" s="91"/>
      <c r="E20" s="91"/>
      <c r="F20" s="91"/>
      <c r="G20" s="92"/>
    </row>
    <row r="21" spans="1:7" ht="15.75">
      <c r="A21" s="55"/>
      <c r="B21" s="59"/>
      <c r="C21" s="56"/>
      <c r="D21" s="5">
        <f>B21-C21</f>
        <v>0</v>
      </c>
      <c r="E21" s="57">
        <f>D21*'Часть 1'!$D$7*12/1000</f>
        <v>0</v>
      </c>
      <c r="F21" s="58"/>
      <c r="G21" s="58"/>
    </row>
    <row r="22" spans="1:7" ht="16.5" thickBot="1">
      <c r="A22" s="50" t="s">
        <v>29</v>
      </c>
      <c r="B22" s="51">
        <f>SUM(B21:B21)</f>
        <v>0</v>
      </c>
      <c r="C22" s="51">
        <f>SUM(C21:C21)</f>
        <v>0</v>
      </c>
      <c r="D22" s="62">
        <f>SUM(D21:D21)</f>
        <v>0</v>
      </c>
      <c r="E22" s="54">
        <f>SUM(E21:E21)</f>
        <v>0</v>
      </c>
      <c r="F22" s="52" t="s">
        <v>8</v>
      </c>
      <c r="G22" s="52" t="s">
        <v>8</v>
      </c>
    </row>
    <row r="23" spans="1:7" ht="16.5" thickBot="1">
      <c r="A23" s="33" t="s">
        <v>30</v>
      </c>
      <c r="B23" s="36">
        <f>B19+B22</f>
        <v>14.729999999999999</v>
      </c>
      <c r="C23" s="60">
        <f>C19+C22</f>
        <v>14.729999999999999</v>
      </c>
      <c r="D23" s="63">
        <f>D19+D22</f>
        <v>0</v>
      </c>
      <c r="E23" s="61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6" t="s">
        <v>54</v>
      </c>
      <c r="B26" s="86"/>
      <c r="C26" s="86"/>
      <c r="D26" s="86"/>
      <c r="E26" s="86"/>
      <c r="F26" s="86"/>
      <c r="G26" s="8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2015-02-19T11:28:12Z</cp:lastPrinted>
  <dcterms:created xsi:type="dcterms:W3CDTF">2008-12-01T07:12:21Z</dcterms:created>
  <dcterms:modified xsi:type="dcterms:W3CDTF">2016-03-01T06:18:13Z</dcterms:modified>
  <cp:category/>
  <cp:version/>
  <cp:contentType/>
  <cp:contentStatus/>
</cp:coreProperties>
</file>