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<sst xmlns="http://schemas.openxmlformats.org/spreadsheetml/2006/main" count="93" uniqueCount="64">
  <si>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</si>
  <si>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</si>
  <si>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</si>
  <si>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</si>
  <si>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</si>
  <si>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</si>
  <si>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</si>
  <si>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</si>
  <si>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</si>
  <si>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</si>
  <si>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</si>
  <si>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</si>
  <si>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</si>
  <si>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</si>
  <si>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</si>
  <si>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</si>
  <si>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</si>
  <si>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</si>
  <si>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</si>
  <si>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</si>
  <si>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</si>
  <si>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</si>
  <si>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</si>
  <si>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</si>
  <si>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</si>
  <si>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</si>
  <si>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</si>
  <si>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</si>
  <si>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</si>
  <si>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</si>
  <si>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</si>
  <si>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</si>
  <si>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</si>
  <si>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</si>
  <si>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</si>
  <si>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</si>
  <si>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</si>
  <si>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</si>
  <si>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</si>
  <si>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</si>
  <si>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</si>
  <si>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</si>
  <si>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</si>
  <si>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</si>
  <si>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</si>
  <si>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</si>
  <si>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</si>
  <si>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</si>
  <si>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</si>
  <si>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</si>
  <si>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</si>
  <si>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</si>
  <si>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</si>
  <si>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</si>
  <si>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</si>
  <si>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</si>
  <si>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</si>
  <si>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</si>
  <si>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</si>
  <si>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</si>
  <si>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</si>
  <si>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</si>
  <si>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</si>
  <si>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,4А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</si>
</sst>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7">
      <selection activeCell="E32" sqref="E3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5" t="s">
        <v>19</v>
      </c>
      <c r="C2" s="55"/>
      <c r="D2" s="55"/>
      <c r="E2" s="55"/>
      <c r="F2" s="55"/>
      <c r="G2" s="11"/>
      <c r="H2" s="11"/>
      <c r="I2" s="11"/>
    </row>
    <row r="3" spans="2:9" ht="15.75">
      <c r="B3" s="55" t="s">
        <v>18</v>
      </c>
      <c r="C3" s="55"/>
      <c r="D3" s="55"/>
      <c r="E3" s="55"/>
      <c r="F3" s="55"/>
      <c r="G3" s="10"/>
      <c r="H3" s="10"/>
      <c r="I3" s="10"/>
    </row>
    <row r="4" spans="2:9" ht="15.75">
      <c r="B4" s="55" t="s">
        <v>20</v>
      </c>
      <c r="C4" s="55"/>
      <c r="D4" s="55"/>
      <c r="E4" s="55"/>
      <c r="F4" s="55"/>
      <c r="G4" s="10"/>
      <c r="H4" s="10"/>
      <c r="I4" s="10"/>
    </row>
    <row r="5" spans="2:9" ht="15.75">
      <c r="B5" s="55" t="s">
        <v>53</v>
      </c>
      <c r="C5" s="55"/>
      <c r="D5" s="55"/>
      <c r="E5" s="55"/>
      <c r="F5" s="5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2">
        <v>550.6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7" t="s">
        <v>21</v>
      </c>
      <c r="C10" s="47"/>
      <c r="D10" s="47"/>
      <c r="E10" s="47"/>
      <c r="F10" s="47"/>
    </row>
    <row r="11" spans="2:6" ht="15.75">
      <c r="B11" s="47" t="s">
        <v>22</v>
      </c>
      <c r="C11" s="47"/>
      <c r="D11" s="47"/>
      <c r="E11" s="47"/>
      <c r="F11" s="4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9" t="s">
        <v>63</v>
      </c>
      <c r="C13" s="63"/>
      <c r="D13" s="50"/>
      <c r="E13" s="50"/>
      <c r="F13" s="51"/>
    </row>
    <row r="14" spans="2:6" ht="15.75" customHeight="1">
      <c r="B14" s="64" t="s">
        <v>32</v>
      </c>
      <c r="C14" s="65"/>
      <c r="D14" s="65"/>
      <c r="E14" s="65"/>
      <c r="F14" s="66"/>
    </row>
    <row r="15" spans="2:6" ht="15.75" customHeight="1">
      <c r="B15" s="67" t="s">
        <v>30</v>
      </c>
      <c r="C15" s="68">
        <v>3792.32</v>
      </c>
      <c r="D15" s="68">
        <v>97852.92</v>
      </c>
      <c r="E15" s="69">
        <v>100427.86</v>
      </c>
      <c r="F15" s="70">
        <f>C15+D15-E15</f>
        <v>1217.3800000000047</v>
      </c>
    </row>
    <row r="16" spans="2:6" ht="172.5" customHeight="1">
      <c r="B16" s="12" t="s">
        <v>57</v>
      </c>
      <c r="C16" s="68"/>
      <c r="D16" s="68"/>
      <c r="E16" s="48"/>
      <c r="F16" s="48"/>
    </row>
    <row r="17" spans="2:6" ht="21" customHeight="1">
      <c r="B17" s="4" t="s">
        <v>58</v>
      </c>
      <c r="C17" s="71"/>
      <c r="D17" s="71">
        <v>495.54</v>
      </c>
      <c r="E17" s="72">
        <v>482.33</v>
      </c>
      <c r="F17" s="73">
        <f>C17+D17-E17</f>
        <v>13.210000000000036</v>
      </c>
    </row>
    <row r="18" spans="2:6" ht="17.25" customHeight="1">
      <c r="B18" s="4" t="s">
        <v>59</v>
      </c>
      <c r="C18" s="71"/>
      <c r="D18" s="71"/>
      <c r="E18" s="72"/>
      <c r="F18" s="74">
        <f>C18+D18-E18</f>
        <v>0</v>
      </c>
    </row>
    <row r="19" spans="2:6" ht="18" customHeight="1">
      <c r="B19" s="4" t="s">
        <v>60</v>
      </c>
      <c r="C19" s="71"/>
      <c r="D19" s="71">
        <v>792.96</v>
      </c>
      <c r="E19" s="72">
        <v>775.43</v>
      </c>
      <c r="F19" s="74">
        <f>C19+D19-E19</f>
        <v>17.530000000000086</v>
      </c>
    </row>
    <row r="20" spans="2:6" ht="18" customHeight="1">
      <c r="B20" s="4" t="s">
        <v>61</v>
      </c>
      <c r="C20" s="71"/>
      <c r="D20" s="71"/>
      <c r="E20" s="72"/>
      <c r="F20" s="73">
        <f>C20+D20-E20</f>
        <v>0</v>
      </c>
    </row>
    <row r="21" spans="2:6" ht="18.75" customHeight="1">
      <c r="B21" s="75" t="s">
        <v>44</v>
      </c>
      <c r="C21" s="76"/>
      <c r="D21" s="76"/>
      <c r="E21" s="77"/>
      <c r="F21" s="78">
        <f>C21+D21-E21</f>
        <v>0</v>
      </c>
    </row>
    <row r="22" spans="2:6" ht="16.5" thickBot="1">
      <c r="B22" s="79" t="s">
        <v>23</v>
      </c>
      <c r="C22" s="80">
        <f>SUM(C15:C21)</f>
        <v>3792.32</v>
      </c>
      <c r="D22" s="80">
        <f>SUM(D15:D21)</f>
        <v>99141.42</v>
      </c>
      <c r="E22" s="80">
        <f>SUM(E15:E21)</f>
        <v>101685.62</v>
      </c>
      <c r="F22" s="80">
        <f>SUM(F15:F21)</f>
        <v>1248.120000000005</v>
      </c>
    </row>
    <row r="23" spans="2:6" ht="15.75">
      <c r="B23" s="81" t="s">
        <v>11</v>
      </c>
      <c r="C23" s="82"/>
      <c r="D23" s="82"/>
      <c r="E23" s="82"/>
      <c r="F23" s="83"/>
    </row>
    <row r="24" spans="2:9" ht="15.75">
      <c r="B24" s="4" t="s">
        <v>12</v>
      </c>
      <c r="C24" s="76">
        <v>4686.71</v>
      </c>
      <c r="D24" s="84">
        <v>137626.5</v>
      </c>
      <c r="E24" s="76">
        <v>137503.11</v>
      </c>
      <c r="F24" s="85">
        <f>C24+D24-E24</f>
        <v>4810.100000000006</v>
      </c>
      <c r="I24" t="s">
        <v>62</v>
      </c>
    </row>
    <row r="25" spans="2:6" ht="15.75">
      <c r="B25" s="4" t="s">
        <v>33</v>
      </c>
      <c r="C25" s="86">
        <v>-2005.71</v>
      </c>
      <c r="D25" s="86">
        <v>35991.26</v>
      </c>
      <c r="E25" s="86">
        <v>36445.15</v>
      </c>
      <c r="F25" s="85">
        <f>C25+D25-E25</f>
        <v>-2459.5999999999985</v>
      </c>
    </row>
    <row r="26" spans="2:6" ht="15.75">
      <c r="B26" s="4" t="s">
        <v>13</v>
      </c>
      <c r="C26" s="87"/>
      <c r="D26" s="88"/>
      <c r="E26" s="87"/>
      <c r="F26" s="73">
        <f>C26+D26-E26</f>
        <v>0</v>
      </c>
    </row>
    <row r="27" spans="2:6" ht="15.75">
      <c r="B27" s="4" t="s">
        <v>14</v>
      </c>
      <c r="C27" s="86">
        <v>-3289.01</v>
      </c>
      <c r="D27" s="86">
        <v>60552.27</v>
      </c>
      <c r="E27" s="86">
        <v>61487.83</v>
      </c>
      <c r="F27" s="73">
        <f>C27+D27-E27</f>
        <v>-4224.570000000007</v>
      </c>
    </row>
    <row r="28" spans="2:6" ht="16.5" thickBot="1">
      <c r="B28" s="16" t="s">
        <v>15</v>
      </c>
      <c r="C28" s="89"/>
      <c r="D28" s="89"/>
      <c r="E28" s="89"/>
      <c r="F28" s="73">
        <f>C28+D28-E28</f>
        <v>0</v>
      </c>
    </row>
    <row r="29" spans="2:6" ht="16.5" thickBot="1">
      <c r="B29" s="90" t="s">
        <v>24</v>
      </c>
      <c r="C29" s="91">
        <f>C25+C27+C28</f>
        <v>-5294.72</v>
      </c>
      <c r="D29" s="92">
        <f>SUM(D24:D28)</f>
        <v>234170.03</v>
      </c>
      <c r="E29" s="92">
        <f>SUM(E24:E28)</f>
        <v>235436.08999999997</v>
      </c>
      <c r="F29" s="93">
        <f>SUM(F24:F28)</f>
        <v>-1874.0699999999997</v>
      </c>
    </row>
    <row r="30" spans="2:6" ht="27">
      <c r="B30" s="94" t="s">
        <v>16</v>
      </c>
      <c r="C30" s="95">
        <f>C29+C22</f>
        <v>-1502.4</v>
      </c>
      <c r="D30" s="96">
        <f>D22+D29</f>
        <v>333311.45</v>
      </c>
      <c r="E30" s="95">
        <f>E22+E29</f>
        <v>337121.70999999996</v>
      </c>
      <c r="F30" s="97">
        <f>F22+F29</f>
        <v>-625.9499999999948</v>
      </c>
    </row>
    <row r="31" spans="2:6" ht="16.5" thickBot="1">
      <c r="B31" s="64" t="s">
        <v>31</v>
      </c>
      <c r="C31" s="65"/>
      <c r="D31" s="65"/>
      <c r="E31" s="65"/>
      <c r="F31" s="66"/>
    </row>
    <row r="32" spans="2:6" ht="16.5" thickBot="1">
      <c r="B32" s="98"/>
      <c r="C32" s="99">
        <v>-0.01</v>
      </c>
      <c r="D32" s="100">
        <v>0</v>
      </c>
      <c r="E32" s="101"/>
      <c r="F32" s="102">
        <f>C32+D32-E32</f>
        <v>-0.01</v>
      </c>
    </row>
    <row r="34" spans="2:8" ht="15.75">
      <c r="B34" s="55" t="s">
        <v>51</v>
      </c>
      <c r="C34" s="55"/>
      <c r="D34" s="55"/>
      <c r="E34" s="55"/>
      <c r="F34" s="55"/>
      <c r="G34" s="55"/>
      <c r="H34" s="55"/>
    </row>
  </sheetData>
  <sheetProtection/>
  <mergeCells count="15"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6" t="s">
        <v>26</v>
      </c>
      <c r="B1" s="56"/>
      <c r="C1" s="56"/>
      <c r="D1" s="56"/>
      <c r="E1" s="56"/>
      <c r="F1" s="56"/>
      <c r="G1" s="56"/>
    </row>
    <row r="2" spans="1:7" ht="15.75">
      <c r="A2" s="56" t="s">
        <v>25</v>
      </c>
      <c r="B2" s="56"/>
      <c r="C2" s="56"/>
      <c r="D2" s="56"/>
      <c r="E2" s="56"/>
      <c r="F2" s="56"/>
      <c r="G2" s="56"/>
    </row>
    <row r="3" spans="1:7" ht="15.75">
      <c r="A3" s="57" t="s">
        <v>0</v>
      </c>
      <c r="B3" s="57"/>
      <c r="C3" s="57"/>
      <c r="D3" s="57"/>
      <c r="E3" s="57"/>
      <c r="F3" s="57"/>
      <c r="G3" s="57"/>
    </row>
    <row r="4" spans="1:7" ht="15.75">
      <c r="A4" s="25"/>
      <c r="B4" s="27"/>
      <c r="C4" s="25"/>
      <c r="D4" s="58" t="s">
        <v>39</v>
      </c>
      <c r="E4" s="58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43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49" t="s">
        <v>45</v>
      </c>
      <c r="B6" s="50"/>
      <c r="C6" s="50"/>
      <c r="D6" s="50"/>
      <c r="E6" s="50"/>
      <c r="F6" s="50"/>
      <c r="G6" s="51"/>
    </row>
    <row r="7" spans="1:7" ht="15.75" customHeight="1">
      <c r="A7" s="52" t="s">
        <v>9</v>
      </c>
      <c r="B7" s="53"/>
      <c r="C7" s="53"/>
      <c r="D7" s="53"/>
      <c r="E7" s="53"/>
      <c r="F7" s="53"/>
      <c r="G7" s="54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3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4.25" customHeight="1">
      <c r="A12" s="4" t="s">
        <v>35</v>
      </c>
      <c r="B12" s="38">
        <v>0.08</v>
      </c>
      <c r="C12" s="38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39.75" customHeight="1">
      <c r="A13" s="4" t="s">
        <v>47</v>
      </c>
      <c r="B13" s="38">
        <v>0.29</v>
      </c>
      <c r="C13" s="38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19.25" customHeight="1">
      <c r="A14" s="42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4">
        <v>1.17</v>
      </c>
      <c r="C16" s="34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34">
        <v>0.87</v>
      </c>
      <c r="C17" s="34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6.25" thickBot="1">
      <c r="A18" s="16" t="s">
        <v>7</v>
      </c>
      <c r="B18" s="34"/>
      <c r="C18" s="34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14.809999999999999</v>
      </c>
      <c r="C19" s="20">
        <f>SUM(C8:C18)</f>
        <v>14.809999999999999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59" t="s">
        <v>10</v>
      </c>
      <c r="B20" s="60"/>
      <c r="C20" s="60"/>
      <c r="D20" s="60"/>
      <c r="E20" s="60"/>
      <c r="F20" s="60"/>
      <c r="G20" s="61"/>
    </row>
    <row r="21" spans="1:7" ht="15" customHeight="1">
      <c r="A21" s="39"/>
      <c r="B21" s="40"/>
      <c r="C21" s="40"/>
      <c r="D21" s="13"/>
      <c r="E21" s="41">
        <f>D21*'Часть 1'!$D$7*12/1000</f>
        <v>0</v>
      </c>
      <c r="F21" s="40"/>
      <c r="G21" s="40"/>
    </row>
    <row r="22" spans="1:7" ht="16.5" thickBot="1">
      <c r="A22" s="35" t="s">
        <v>28</v>
      </c>
      <c r="B22" s="36">
        <f>SUM(B21:B21)</f>
        <v>0</v>
      </c>
      <c r="C22" s="36">
        <f>SUM(C21:C21)</f>
        <v>0</v>
      </c>
      <c r="D22" s="45">
        <f>SUM(D21:D21)</f>
        <v>0</v>
      </c>
      <c r="E22" s="36">
        <f>SUM(E21:E21)</f>
        <v>0</v>
      </c>
      <c r="F22" s="37" t="s">
        <v>8</v>
      </c>
      <c r="G22" s="37" t="s">
        <v>8</v>
      </c>
    </row>
    <row r="23" spans="1:7" ht="16.5" thickBot="1">
      <c r="A23" s="21" t="s">
        <v>29</v>
      </c>
      <c r="B23" s="24">
        <f>B19+B22</f>
        <v>14.809999999999999</v>
      </c>
      <c r="C23" s="43">
        <f>C19+C22</f>
        <v>14.809999999999999</v>
      </c>
      <c r="D23" s="46">
        <f>D19+D22</f>
        <v>0</v>
      </c>
      <c r="E23" s="44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55" t="s">
        <v>51</v>
      </c>
      <c r="B26" s="55"/>
      <c r="C26" s="55"/>
      <c r="D26" s="55"/>
      <c r="E26" s="55"/>
      <c r="F26" s="55"/>
      <c r="G26" s="5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2015-02-19T12:14:29Z</cp:lastPrinted>
  <dcterms:created xsi:type="dcterms:W3CDTF">2008-12-01T07:12:21Z</dcterms:created>
  <dcterms:modified xsi:type="dcterms:W3CDTF">2018-01-29T11:28:22Z</dcterms:modified>
  <cp:category/>
  <cp:version/>
  <cp:contentType/>
  <cp:contentStatus/>
</cp:coreProperties>
</file>