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<sst xmlns="http://schemas.openxmlformats.org/spreadsheetml/2006/main" count="90" uniqueCount="60">
  <si>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</si>
  <si>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</si>
  <si>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</si>
  <si>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</si>
  <si>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</si>
  <si>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</si>
  <si>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</si>
  <si>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</si>
  <si>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</si>
  <si>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</si>
  <si>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</si>
  <si>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</si>
  <si>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</si>
  <si>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</si>
  <si>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</si>
  <si>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</si>
  <si>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</si>
  <si>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</si>
  <si>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</si>
  <si>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</si>
  <si>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</si>
  <si>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</si>
  <si>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</si>
  <si>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</si>
  <si>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</si>
  <si>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</si>
  <si>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</si>
  <si>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</si>
  <si>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</si>
  <si>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</si>
  <si>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</si>
  <si>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</si>
  <si>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</si>
  <si>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10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</si>
  <si>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</si>
  <si>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</si>
  <si>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</si>
  <si>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</si>
  <si>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</si>
  <si>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</si>
  <si>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t>руб./м2</t>
  </si>
  <si>
    <t>сумма,т.р.</t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</si>
  <si>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</si>
  <si>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</si>
  <si>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</si>
  <si>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</si>
  <si>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</si>
  <si>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</si>
  <si>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</si>
  <si>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</si>
  <si>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</si>
  <si>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</si>
  <si>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</si>
  <si>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</si>
  <si>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</si>
  <si>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</si>
  <si>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</si>
  <si>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</si>
  <si>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</si>
  <si>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сист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</si>
</sst>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172" fontId="5" fillId="0" borderId="17" xfId="0" applyNumberFormat="1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6">
      <selection activeCell="J19" sqref="J19"/>
    </sheetView>
  </sheetViews>
  <sheetFormatPr defaultColWidth="9.00390625" defaultRowHeight="15.75"/>
  <cols>
    <col min="1" max="1" width="3.00390625" style="0" customWidth="1"/>
    <col min="2" max="2" width="27.5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63" t="s">
        <v>15</v>
      </c>
      <c r="C2" s="63"/>
      <c r="D2" s="63"/>
      <c r="E2" s="63"/>
      <c r="F2" s="63"/>
      <c r="G2" s="13"/>
      <c r="H2" s="13"/>
      <c r="I2" s="13"/>
    </row>
    <row r="3" spans="2:9" ht="15.75">
      <c r="B3" s="63" t="s">
        <v>14</v>
      </c>
      <c r="C3" s="63"/>
      <c r="D3" s="63"/>
      <c r="E3" s="63"/>
      <c r="F3" s="63"/>
      <c r="G3" s="12"/>
      <c r="H3" s="12"/>
      <c r="I3" s="12"/>
    </row>
    <row r="4" spans="2:9" ht="15.75">
      <c r="B4" s="63" t="s">
        <v>16</v>
      </c>
      <c r="C4" s="63"/>
      <c r="D4" s="63"/>
      <c r="E4" s="63"/>
      <c r="F4" s="63"/>
      <c r="G4" s="12"/>
      <c r="H4" s="12"/>
      <c r="I4" s="12"/>
    </row>
    <row r="5" spans="2:9" ht="15.75">
      <c r="B5" s="63" t="s">
        <v>58</v>
      </c>
      <c r="C5" s="63"/>
      <c r="D5" s="63"/>
      <c r="E5" s="63"/>
      <c r="F5" s="63"/>
      <c r="G5" s="12"/>
      <c r="H5" s="12"/>
      <c r="I5" s="12"/>
    </row>
    <row r="6" spans="2:9" ht="15.75">
      <c r="B6" s="63"/>
      <c r="C6" s="63"/>
      <c r="D6" s="63"/>
      <c r="E6" s="63"/>
      <c r="F6" s="63"/>
      <c r="G6" s="13"/>
      <c r="H6" s="13"/>
      <c r="I6" s="13"/>
    </row>
    <row r="7" spans="2:5" ht="15.75">
      <c r="B7" s="9"/>
      <c r="C7" s="9"/>
      <c r="D7" s="10"/>
      <c r="E7" s="1"/>
    </row>
    <row r="8" spans="2:5" ht="15.75">
      <c r="B8" s="10" t="s">
        <v>34</v>
      </c>
      <c r="C8" s="10"/>
      <c r="D8" s="41">
        <v>549.3</v>
      </c>
      <c r="E8" s="40" t="s">
        <v>35</v>
      </c>
    </row>
    <row r="9" spans="2:5" ht="15.75">
      <c r="B9" s="10" t="s">
        <v>36</v>
      </c>
      <c r="C9" s="10"/>
      <c r="D9" s="10"/>
      <c r="E9" t="s">
        <v>35</v>
      </c>
    </row>
    <row r="10" spans="2:5" ht="15.75">
      <c r="B10" s="10"/>
      <c r="C10" s="10"/>
      <c r="D10" s="10"/>
      <c r="E10" s="1"/>
    </row>
    <row r="11" spans="2:6" ht="15.75">
      <c r="B11" s="64" t="s">
        <v>17</v>
      </c>
      <c r="C11" s="64"/>
      <c r="D11" s="64"/>
      <c r="E11" s="64"/>
      <c r="F11" s="64"/>
    </row>
    <row r="12" spans="2:6" ht="15.75">
      <c r="B12" s="64" t="s">
        <v>18</v>
      </c>
      <c r="C12" s="64"/>
      <c r="D12" s="64"/>
      <c r="E12" s="64"/>
      <c r="F12" s="64"/>
    </row>
    <row r="13" spans="2:6" ht="110.25" customHeight="1">
      <c r="B13" s="3" t="s">
        <v>13</v>
      </c>
      <c r="C13" s="3" t="s">
        <v>48</v>
      </c>
      <c r="D13" s="3" t="s">
        <v>55</v>
      </c>
      <c r="E13" s="3" t="s">
        <v>56</v>
      </c>
      <c r="F13" s="3" t="s">
        <v>57</v>
      </c>
    </row>
    <row r="14" spans="2:6" ht="15.75" customHeight="1">
      <c r="B14" s="71" t="s">
        <v>33</v>
      </c>
      <c r="C14" s="72"/>
      <c r="D14" s="73"/>
      <c r="E14" s="73"/>
      <c r="F14" s="74"/>
    </row>
    <row r="15" spans="2:6" ht="15.75" customHeight="1">
      <c r="B15" s="68" t="s">
        <v>29</v>
      </c>
      <c r="C15" s="69"/>
      <c r="D15" s="69"/>
      <c r="E15" s="69"/>
      <c r="F15" s="70"/>
    </row>
    <row r="16" spans="2:6" ht="15.75" customHeight="1">
      <c r="B16" s="14" t="s">
        <v>27</v>
      </c>
      <c r="C16" s="81">
        <v>-1014.9</v>
      </c>
      <c r="D16" s="81">
        <v>92140.72</v>
      </c>
      <c r="E16" s="82">
        <v>90683.15</v>
      </c>
      <c r="F16" s="83">
        <f>C16+D16-E16</f>
        <v>442.6700000000128</v>
      </c>
    </row>
    <row r="17" spans="2:6" ht="224.25" customHeight="1">
      <c r="B17" s="15" t="s">
        <v>46</v>
      </c>
      <c r="C17" s="84"/>
      <c r="D17" s="84"/>
      <c r="E17" s="85"/>
      <c r="F17" s="86"/>
    </row>
    <row r="18" spans="2:6" ht="18.75" customHeight="1" thickBot="1">
      <c r="B18" s="38" t="s">
        <v>47</v>
      </c>
      <c r="C18" s="49"/>
      <c r="D18" s="36"/>
      <c r="E18" s="37"/>
      <c r="F18" s="37"/>
    </row>
    <row r="19" spans="2:6" ht="16.5" thickBot="1">
      <c r="B19" s="19" t="s">
        <v>19</v>
      </c>
      <c r="C19" s="51">
        <f>C16</f>
        <v>-1014.9</v>
      </c>
      <c r="D19" s="29">
        <f>D16+D18</f>
        <v>92140.72</v>
      </c>
      <c r="E19" s="29">
        <f>E16+E18</f>
        <v>90683.15</v>
      </c>
      <c r="F19" s="29">
        <f>F16+F18</f>
        <v>442.6700000000128</v>
      </c>
    </row>
    <row r="20" spans="2:6" ht="15.75">
      <c r="B20" s="65" t="s">
        <v>7</v>
      </c>
      <c r="C20" s="66"/>
      <c r="D20" s="66"/>
      <c r="E20" s="66"/>
      <c r="F20" s="67"/>
    </row>
    <row r="21" spans="2:6" ht="15.75">
      <c r="B21" s="11" t="s">
        <v>8</v>
      </c>
      <c r="C21" s="90">
        <v>-2268.79</v>
      </c>
      <c r="D21" s="90">
        <v>232727.37</v>
      </c>
      <c r="E21" s="90">
        <v>228142.25</v>
      </c>
      <c r="F21" s="87">
        <f>C21+D21-E21</f>
        <v>2316.329999999987</v>
      </c>
    </row>
    <row r="22" spans="2:6" ht="15.75">
      <c r="B22" s="11" t="s">
        <v>30</v>
      </c>
      <c r="C22" s="88">
        <v>88.18</v>
      </c>
      <c r="D22" s="90">
        <v>30761.79</v>
      </c>
      <c r="E22" s="88">
        <v>28728.78</v>
      </c>
      <c r="F22" s="87">
        <f>C22+D22-E22</f>
        <v>2121.1900000000023</v>
      </c>
    </row>
    <row r="23" spans="2:6" ht="15.75">
      <c r="B23" s="11" t="s">
        <v>9</v>
      </c>
      <c r="C23" s="88"/>
      <c r="D23" s="89"/>
      <c r="E23" s="88"/>
      <c r="F23" s="87"/>
    </row>
    <row r="24" spans="2:6" ht="15.75">
      <c r="B24" s="11" t="s">
        <v>10</v>
      </c>
      <c r="C24" s="90">
        <v>-245.15</v>
      </c>
      <c r="D24" s="90">
        <v>49783.15</v>
      </c>
      <c r="E24" s="90">
        <v>45731.07</v>
      </c>
      <c r="F24" s="87">
        <f>C24+D24-E24</f>
        <v>3806.9300000000003</v>
      </c>
    </row>
    <row r="25" spans="2:6" ht="16.5" thickBot="1">
      <c r="B25" s="24" t="s">
        <v>11</v>
      </c>
      <c r="C25" s="62"/>
      <c r="D25" s="17"/>
      <c r="E25" s="16"/>
      <c r="F25" s="26"/>
    </row>
    <row r="26" spans="2:6" ht="16.5" thickBot="1">
      <c r="B26" s="19" t="s">
        <v>20</v>
      </c>
      <c r="C26" s="51">
        <f>C21+C22+C24</f>
        <v>-2425.76</v>
      </c>
      <c r="D26" s="29">
        <f>SUM(D21:D25)</f>
        <v>313272.31</v>
      </c>
      <c r="E26" s="29">
        <f>SUM(E21:E25)</f>
        <v>302602.1</v>
      </c>
      <c r="F26" s="29">
        <f>SUM(F21:F25)</f>
        <v>8244.44999999999</v>
      </c>
    </row>
    <row r="27" spans="2:6" ht="27">
      <c r="B27" s="30" t="s">
        <v>12</v>
      </c>
      <c r="C27" s="31">
        <f>C19+C26</f>
        <v>-3440.6600000000003</v>
      </c>
      <c r="D27" s="31">
        <f>D19+D26</f>
        <v>405413.03</v>
      </c>
      <c r="E27" s="31">
        <f>E19+E26</f>
        <v>393285.25</v>
      </c>
      <c r="F27" s="31">
        <f>F19+F26</f>
        <v>8687.120000000003</v>
      </c>
    </row>
    <row r="28" spans="2:6" ht="16.5" thickBot="1">
      <c r="B28" s="68" t="s">
        <v>28</v>
      </c>
      <c r="C28" s="69"/>
      <c r="D28" s="69"/>
      <c r="E28" s="69"/>
      <c r="F28" s="70"/>
    </row>
    <row r="29" spans="2:6" ht="16.5" thickBot="1">
      <c r="B29" s="19" t="s">
        <v>21</v>
      </c>
      <c r="C29" s="50"/>
      <c r="D29" s="20"/>
      <c r="E29" s="21"/>
      <c r="F29" s="22"/>
    </row>
    <row r="31" spans="2:8" ht="15.75">
      <c r="B31" s="63" t="s">
        <v>54</v>
      </c>
      <c r="C31" s="63"/>
      <c r="D31" s="63"/>
      <c r="E31" s="63"/>
      <c r="F31" s="63"/>
      <c r="G31" s="13"/>
      <c r="H31" s="13"/>
    </row>
  </sheetData>
  <sheetProtection/>
  <mergeCells count="16">
    <mergeCell ref="B31:F31"/>
    <mergeCell ref="B12:F12"/>
    <mergeCell ref="B15:F15"/>
    <mergeCell ref="D16:D17"/>
    <mergeCell ref="E16:E17"/>
    <mergeCell ref="F16:F17"/>
    <mergeCell ref="B14:F14"/>
    <mergeCell ref="C16:C17"/>
    <mergeCell ref="B2:F2"/>
    <mergeCell ref="B3:F3"/>
    <mergeCell ref="B4:F4"/>
    <mergeCell ref="B5:F5"/>
    <mergeCell ref="B6:F6"/>
    <mergeCell ref="B11:F11"/>
    <mergeCell ref="B20:F20"/>
    <mergeCell ref="B28:F28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D31" sqref="D31"/>
    </sheetView>
  </sheetViews>
  <sheetFormatPr defaultColWidth="9.00390625" defaultRowHeight="15.75"/>
  <cols>
    <col min="1" max="1" width="19.50390625" style="2" customWidth="1"/>
    <col min="2" max="2" width="10.625" style="0" customWidth="1"/>
    <col min="3" max="3" width="10.875" style="0" customWidth="1"/>
    <col min="4" max="4" width="14.625" style="0" customWidth="1"/>
    <col min="5" max="5" width="14.125" style="0" customWidth="1"/>
    <col min="6" max="6" width="11.125" style="0" customWidth="1"/>
    <col min="7" max="7" width="11.25390625" style="0" customWidth="1"/>
  </cols>
  <sheetData>
    <row r="1" spans="1:7" ht="15.75">
      <c r="A1" s="75" t="s">
        <v>23</v>
      </c>
      <c r="B1" s="75"/>
      <c r="C1" s="75"/>
      <c r="D1" s="75"/>
      <c r="E1" s="75"/>
      <c r="F1" s="75"/>
      <c r="G1" s="75"/>
    </row>
    <row r="2" spans="1:7" ht="15.75">
      <c r="A2" s="75" t="s">
        <v>22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39"/>
      <c r="B4" s="42"/>
      <c r="C4" s="39"/>
      <c r="D4" s="77" t="s">
        <v>37</v>
      </c>
      <c r="E4" s="77"/>
      <c r="F4" s="43"/>
      <c r="G4" s="39"/>
    </row>
    <row r="5" spans="1:7" ht="110.25" customHeight="1">
      <c r="A5" s="44" t="s">
        <v>38</v>
      </c>
      <c r="B5" s="45" t="s">
        <v>39</v>
      </c>
      <c r="C5" s="44" t="s">
        <v>45</v>
      </c>
      <c r="D5" s="46" t="s">
        <v>40</v>
      </c>
      <c r="E5" s="47" t="s">
        <v>41</v>
      </c>
      <c r="F5" s="48" t="s">
        <v>42</v>
      </c>
      <c r="G5" s="44" t="s">
        <v>43</v>
      </c>
    </row>
    <row r="6" spans="1:7" ht="15.75" customHeight="1">
      <c r="A6" s="71" t="s">
        <v>33</v>
      </c>
      <c r="B6" s="73"/>
      <c r="C6" s="73"/>
      <c r="D6" s="73"/>
      <c r="E6" s="73"/>
      <c r="F6" s="73"/>
      <c r="G6" s="74"/>
    </row>
    <row r="7" spans="1:7" ht="15.75" customHeight="1">
      <c r="A7" s="65" t="s">
        <v>5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1'!$D$8*12</f>
        <v>0</v>
      </c>
      <c r="F8" s="23" t="s">
        <v>4</v>
      </c>
      <c r="G8" s="23" t="s">
        <v>4</v>
      </c>
    </row>
    <row r="9" spans="1:7" ht="25.5">
      <c r="A9" s="4" t="s">
        <v>49</v>
      </c>
      <c r="B9" s="52"/>
      <c r="C9" s="52"/>
      <c r="D9" s="5">
        <f>B9-C9</f>
        <v>0</v>
      </c>
      <c r="E9" s="5">
        <f>D9*'Часть 1'!$D$8*12</f>
        <v>0</v>
      </c>
      <c r="F9" s="23" t="s">
        <v>4</v>
      </c>
      <c r="G9" s="23" t="s">
        <v>4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1'!$D$8*12</f>
        <v>0</v>
      </c>
      <c r="F10" s="23" t="s">
        <v>4</v>
      </c>
      <c r="G10" s="23" t="s">
        <v>4</v>
      </c>
    </row>
    <row r="11" spans="1:7" ht="13.5" customHeight="1">
      <c r="A11" s="4" t="s">
        <v>31</v>
      </c>
      <c r="B11" s="5">
        <v>0.84</v>
      </c>
      <c r="C11" s="5">
        <v>0.84</v>
      </c>
      <c r="D11" s="5">
        <f t="shared" si="0"/>
        <v>0</v>
      </c>
      <c r="E11" s="5">
        <f>D11*'Часть 1'!$D$8*12</f>
        <v>0</v>
      </c>
      <c r="F11" s="23" t="s">
        <v>4</v>
      </c>
      <c r="G11" s="23" t="s">
        <v>4</v>
      </c>
    </row>
    <row r="12" spans="1:7" ht="40.5" customHeight="1">
      <c r="A12" s="4" t="s">
        <v>32</v>
      </c>
      <c r="B12" s="52">
        <v>0.05</v>
      </c>
      <c r="C12" s="52">
        <v>0.05</v>
      </c>
      <c r="D12" s="5">
        <f t="shared" si="0"/>
        <v>0</v>
      </c>
      <c r="E12" s="5">
        <f>D12*'Часть 1'!$D$8*12</f>
        <v>0</v>
      </c>
      <c r="F12" s="23" t="s">
        <v>4</v>
      </c>
      <c r="G12" s="23" t="s">
        <v>4</v>
      </c>
    </row>
    <row r="13" spans="1:7" ht="42" customHeight="1">
      <c r="A13" s="4" t="s">
        <v>50</v>
      </c>
      <c r="B13" s="52">
        <v>0.24</v>
      </c>
      <c r="C13" s="52">
        <v>0.24</v>
      </c>
      <c r="D13" s="5">
        <f t="shared" si="0"/>
        <v>0</v>
      </c>
      <c r="E13" s="5">
        <f>D13*'Часть 1'!$D$8*12</f>
        <v>0</v>
      </c>
      <c r="F13" s="23" t="s">
        <v>4</v>
      </c>
      <c r="G13" s="23" t="s">
        <v>4</v>
      </c>
    </row>
    <row r="14" spans="1:7" ht="114" customHeight="1">
      <c r="A14" s="60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1'!$D$8*12</f>
        <v>0</v>
      </c>
      <c r="F14" s="23" t="s">
        <v>4</v>
      </c>
      <c r="G14" s="23" t="s">
        <v>4</v>
      </c>
    </row>
    <row r="15" spans="1:7" ht="140.25">
      <c r="A15" s="25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1'!$D$8*12</f>
        <v>0</v>
      </c>
      <c r="F15" s="23" t="s">
        <v>4</v>
      </c>
      <c r="G15" s="23" t="s">
        <v>4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1'!$D$8*12</f>
        <v>0</v>
      </c>
      <c r="F16" s="23" t="s">
        <v>4</v>
      </c>
      <c r="G16" s="23" t="s">
        <v>4</v>
      </c>
    </row>
    <row r="17" spans="1:7" ht="38.25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1'!$D$8*12</f>
        <v>0</v>
      </c>
      <c r="F17" s="23" t="s">
        <v>4</v>
      </c>
      <c r="G17" s="23" t="s">
        <v>4</v>
      </c>
    </row>
    <row r="18" spans="1:7" ht="26.25" thickBot="1">
      <c r="A18" s="25" t="s">
        <v>3</v>
      </c>
      <c r="B18" s="53"/>
      <c r="C18" s="53"/>
      <c r="D18" s="18">
        <f t="shared" si="0"/>
        <v>0</v>
      </c>
      <c r="E18" s="5">
        <f>D18*'Часть 1'!$D$8*12</f>
        <v>0</v>
      </c>
      <c r="F18" s="26" t="s">
        <v>4</v>
      </c>
      <c r="G18" s="26" t="s">
        <v>4</v>
      </c>
    </row>
    <row r="19" spans="1:7" ht="16.5" thickBot="1">
      <c r="A19" s="19" t="s">
        <v>24</v>
      </c>
      <c r="B19" s="32">
        <f>SUM(B8:B18)</f>
        <v>12.95</v>
      </c>
      <c r="C19" s="32">
        <f>SUM(C8:C18)</f>
        <v>12.95</v>
      </c>
      <c r="D19" s="32">
        <f>SUM(D8:D18)</f>
        <v>0</v>
      </c>
      <c r="E19" s="32">
        <f>SUM(E8:E18)</f>
        <v>0</v>
      </c>
      <c r="F19" s="27" t="s">
        <v>4</v>
      </c>
      <c r="G19" s="28" t="s">
        <v>4</v>
      </c>
    </row>
    <row r="20" spans="1:7" ht="15.75">
      <c r="A20" s="78" t="s">
        <v>6</v>
      </c>
      <c r="B20" s="79"/>
      <c r="C20" s="79"/>
      <c r="D20" s="79"/>
      <c r="E20" s="79"/>
      <c r="F20" s="79"/>
      <c r="G20" s="80"/>
    </row>
    <row r="21" spans="1:7" ht="15.75">
      <c r="A21" s="61" t="s">
        <v>59</v>
      </c>
      <c r="B21" s="58">
        <v>1.03</v>
      </c>
      <c r="C21" s="58">
        <v>1.03</v>
      </c>
      <c r="D21" s="5">
        <f>B21-C21</f>
        <v>0</v>
      </c>
      <c r="E21" s="5">
        <f>D21*'Часть 1'!$D$8*12/1000</f>
        <v>0</v>
      </c>
      <c r="F21" s="59"/>
      <c r="G21" s="59"/>
    </row>
    <row r="22" spans="1:7" ht="16.5" thickBot="1">
      <c r="A22" s="54" t="s">
        <v>25</v>
      </c>
      <c r="B22" s="55">
        <f>SUM(B21:B21)</f>
        <v>1.03</v>
      </c>
      <c r="C22" s="55">
        <f>SUM(C21:C21)</f>
        <v>1.03</v>
      </c>
      <c r="D22" s="55">
        <f>SUM(D21:D21)</f>
        <v>0</v>
      </c>
      <c r="E22" s="55">
        <f>SUM(E21:E21)</f>
        <v>0</v>
      </c>
      <c r="F22" s="56" t="s">
        <v>4</v>
      </c>
      <c r="G22" s="56" t="s">
        <v>4</v>
      </c>
    </row>
    <row r="23" spans="1:7" ht="16.5" thickBot="1">
      <c r="A23" s="33" t="s">
        <v>26</v>
      </c>
      <c r="B23" s="35">
        <f>B19+B22</f>
        <v>13.979999999999999</v>
      </c>
      <c r="C23" s="35">
        <f>C19+C22</f>
        <v>13.979999999999999</v>
      </c>
      <c r="D23" s="35">
        <f>D19+D22</f>
        <v>0</v>
      </c>
      <c r="E23" s="35">
        <f>E19+E22</f>
        <v>0</v>
      </c>
      <c r="F23" s="57" t="s">
        <v>4</v>
      </c>
      <c r="G23" s="34" t="s">
        <v>4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3" t="s">
        <v>54</v>
      </c>
      <c r="B26" s="63"/>
      <c r="C26" s="63"/>
      <c r="D26" s="63"/>
      <c r="E26" s="63"/>
      <c r="F26" s="63"/>
      <c r="G26" s="6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2013-03-11T04:56:12Z</cp:lastPrinted>
  <dcterms:created xsi:type="dcterms:W3CDTF">2008-12-01T07:12:21Z</dcterms:created>
  <dcterms:modified xsi:type="dcterms:W3CDTF">2013-03-11T04:56:14Z</dcterms:modified>
  <cp:category/>
  <cp:version/>
  <cp:contentType/>
  <cp:contentStatus/>
</cp:coreProperties>
</file>