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<sst xmlns="http://schemas.openxmlformats.org/spreadsheetml/2006/main" count="98" uniqueCount="67">
  <si>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</si>
  <si>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</si>
  <si>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</si>
  <si>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</si>
  <si>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</si>
  <si>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</si>
  <si>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</si>
  <si>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</si>
  <si>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</si>
  <si>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</si>
  <si>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</si>
  <si>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</si>
  <si>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</si>
  <si>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</si>
  <si>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</si>
  <si>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</si>
  <si>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</si>
  <si>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</si>
  <si>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</si>
  <si>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</si>
  <si>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</si>
  <si>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</si>
  <si>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</si>
  <si>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</si>
  <si>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</si>
  <si>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</si>
  <si>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</si>
  <si>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</si>
  <si>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</si>
  <si>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</si>
  <si>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</si>
  <si>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</si>
  <si>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</si>
  <si>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</si>
  <si>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</si>
  <si>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</si>
  <si>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</si>
  <si>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</si>
  <si>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</si>
  <si>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</si>
  <si>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</si>
  <si>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</si>
  <si>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ул.Матросова, 2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</si>
  <si>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</si>
  <si>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</si>
  <si>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</si>
  <si>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</si>
  <si>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</si>
  <si>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</si>
  <si>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</si>
  <si>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</si>
  <si>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</si>
  <si>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</si>
  <si>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1 шт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</si>
  <si>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</si>
  <si>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</si>
  <si>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</si>
  <si>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</si>
  <si>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</si>
  <si>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</si>
  <si>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замена двери</t>
  </si>
  <si>
    <t>ремонт откосов</t>
  </si>
  <si>
    <t>12 м.п.</t>
  </si>
  <si>
    <t>6 м.п.</t>
  </si>
  <si>
    <t>Замена задвижек отопления</t>
  </si>
  <si>
    <t>2шт.</t>
  </si>
  <si>
    <t xml:space="preserve">Разовые сборы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</si>
</sst>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1" fontId="6" fillId="0" borderId="10" xfId="0" applyNumberFormat="1" applyFont="1" applyBorder="1" applyAlignment="1">
      <alignment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3">
      <selection activeCell="J16" sqref="J16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68" t="s">
        <v>19</v>
      </c>
      <c r="C2" s="68"/>
      <c r="D2" s="68"/>
      <c r="E2" s="68"/>
      <c r="F2" s="68"/>
      <c r="G2" s="13"/>
      <c r="H2" s="13"/>
      <c r="I2" s="13"/>
    </row>
    <row r="3" spans="2:9" ht="15.75">
      <c r="B3" s="68" t="s">
        <v>18</v>
      </c>
      <c r="C3" s="68"/>
      <c r="D3" s="68"/>
      <c r="E3" s="68"/>
      <c r="F3" s="68"/>
      <c r="G3" s="12"/>
      <c r="H3" s="12"/>
      <c r="I3" s="12"/>
    </row>
    <row r="4" spans="2:9" ht="15.75">
      <c r="B4" s="68" t="s">
        <v>20</v>
      </c>
      <c r="C4" s="68"/>
      <c r="D4" s="68"/>
      <c r="E4" s="68"/>
      <c r="F4" s="68"/>
      <c r="G4" s="12"/>
      <c r="H4" s="12"/>
      <c r="I4" s="12"/>
    </row>
    <row r="5" spans="2:9" ht="15.75">
      <c r="B5" s="68" t="s">
        <v>59</v>
      </c>
      <c r="C5" s="68"/>
      <c r="D5" s="68"/>
      <c r="E5" s="68"/>
      <c r="F5" s="68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36</v>
      </c>
      <c r="C7" s="10"/>
      <c r="D7" s="40">
        <v>662.15</v>
      </c>
      <c r="E7" s="39" t="s">
        <v>37</v>
      </c>
    </row>
    <row r="8" spans="2:5" ht="15.75">
      <c r="B8" s="10" t="s">
        <v>38</v>
      </c>
      <c r="C8" s="10"/>
      <c r="D8" s="10"/>
      <c r="E8" t="s">
        <v>37</v>
      </c>
    </row>
    <row r="9" spans="2:5" ht="15.75">
      <c r="B9" s="10"/>
      <c r="C9" s="10"/>
      <c r="D9" s="10"/>
      <c r="E9" s="1"/>
    </row>
    <row r="10" spans="2:6" ht="15.75">
      <c r="B10" s="69" t="s">
        <v>21</v>
      </c>
      <c r="C10" s="69"/>
      <c r="D10" s="69"/>
      <c r="E10" s="69"/>
      <c r="F10" s="69"/>
    </row>
    <row r="11" spans="2:6" ht="15.75">
      <c r="B11" s="69" t="s">
        <v>22</v>
      </c>
      <c r="C11" s="69"/>
      <c r="D11" s="69"/>
      <c r="E11" s="69"/>
      <c r="F11" s="69"/>
    </row>
    <row r="12" spans="2:6" ht="110.25" customHeight="1">
      <c r="B12" s="3" t="s">
        <v>17</v>
      </c>
      <c r="C12" s="3" t="s">
        <v>48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7" t="s">
        <v>42</v>
      </c>
      <c r="C13" s="78"/>
      <c r="D13" s="79"/>
      <c r="E13" s="79"/>
      <c r="F13" s="80"/>
    </row>
    <row r="14" spans="2:6" ht="15.75" customHeight="1">
      <c r="B14" s="70" t="s">
        <v>32</v>
      </c>
      <c r="C14" s="71"/>
      <c r="D14" s="71"/>
      <c r="E14" s="71"/>
      <c r="F14" s="72"/>
    </row>
    <row r="15" spans="2:6" ht="15.75" customHeight="1">
      <c r="B15" s="14" t="s">
        <v>47</v>
      </c>
      <c r="C15" s="73">
        <v>3901.77</v>
      </c>
      <c r="D15" s="73">
        <v>122814.24</v>
      </c>
      <c r="E15" s="73">
        <v>120764.42</v>
      </c>
      <c r="F15" s="75">
        <f>C15+D15-E15</f>
        <v>5951.590000000011</v>
      </c>
    </row>
    <row r="16" spans="2:6" ht="200.25" customHeight="1">
      <c r="B16" s="15" t="s">
        <v>45</v>
      </c>
      <c r="C16" s="74"/>
      <c r="D16" s="74"/>
      <c r="E16" s="74"/>
      <c r="F16" s="76"/>
    </row>
    <row r="17" spans="2:6" ht="18.75" customHeight="1" thickBot="1">
      <c r="B17" s="37" t="s">
        <v>46</v>
      </c>
      <c r="C17" s="63"/>
      <c r="D17" s="63"/>
      <c r="E17" s="63"/>
      <c r="F17" s="61"/>
    </row>
    <row r="18" spans="2:6" ht="16.5" thickBot="1">
      <c r="B18" s="19" t="s">
        <v>23</v>
      </c>
      <c r="C18" s="49">
        <f>C15</f>
        <v>3901.77</v>
      </c>
      <c r="D18" s="29">
        <f>D15+D17</f>
        <v>122814.24</v>
      </c>
      <c r="E18" s="64">
        <f>E15+E17</f>
        <v>120764.42</v>
      </c>
      <c r="F18" s="65">
        <f>F15+F17</f>
        <v>5951.590000000011</v>
      </c>
    </row>
    <row r="19" spans="2:6" ht="15.75">
      <c r="B19" s="81" t="s">
        <v>11</v>
      </c>
      <c r="C19" s="82"/>
      <c r="D19" s="82"/>
      <c r="E19" s="82"/>
      <c r="F19" s="83"/>
    </row>
    <row r="20" spans="2:6" ht="15.75">
      <c r="B20" s="11" t="s">
        <v>12</v>
      </c>
      <c r="C20" s="90">
        <v>9369.45</v>
      </c>
      <c r="D20" s="90">
        <v>280503.09</v>
      </c>
      <c r="E20" s="90">
        <v>274799.04</v>
      </c>
      <c r="F20" s="23">
        <f>C20+D20-E20</f>
        <v>15073.500000000058</v>
      </c>
    </row>
    <row r="21" spans="2:6" ht="15.75">
      <c r="B21" s="11" t="s">
        <v>33</v>
      </c>
      <c r="C21" s="90">
        <v>608.3</v>
      </c>
      <c r="D21" s="90">
        <v>29238.1</v>
      </c>
      <c r="E21" s="90">
        <v>28521.73</v>
      </c>
      <c r="F21" s="23">
        <f>C21+D21-E21</f>
        <v>1324.6699999999983</v>
      </c>
    </row>
    <row r="22" spans="2:6" ht="15.75">
      <c r="B22" s="11" t="s">
        <v>13</v>
      </c>
      <c r="C22" s="66"/>
      <c r="D22" s="67"/>
      <c r="E22" s="66"/>
      <c r="F22" s="23"/>
    </row>
    <row r="23" spans="2:6" ht="15.75">
      <c r="B23" s="11" t="s">
        <v>14</v>
      </c>
      <c r="C23" s="90">
        <v>907.8</v>
      </c>
      <c r="D23" s="90">
        <v>47644.02</v>
      </c>
      <c r="E23" s="90">
        <v>46172.65</v>
      </c>
      <c r="F23" s="23">
        <f>C23+D23-E23</f>
        <v>2379.1699999999983</v>
      </c>
    </row>
    <row r="24" spans="2:6" ht="16.5" thickBot="1">
      <c r="B24" s="24" t="s">
        <v>15</v>
      </c>
      <c r="C24" s="24"/>
      <c r="D24" s="17"/>
      <c r="E24" s="16"/>
      <c r="F24" s="18"/>
    </row>
    <row r="25" spans="2:6" ht="16.5" thickBot="1">
      <c r="B25" s="19" t="s">
        <v>24</v>
      </c>
      <c r="C25" s="49">
        <f>C23+C21+C20</f>
        <v>10885.550000000001</v>
      </c>
      <c r="D25" s="29">
        <f>SUM(D20:D24)</f>
        <v>357385.21</v>
      </c>
      <c r="E25" s="29">
        <f>SUM(E20:E24)</f>
        <v>349493.42</v>
      </c>
      <c r="F25" s="29">
        <f>SUM(F20:F24)</f>
        <v>18777.340000000055</v>
      </c>
    </row>
    <row r="26" spans="2:6" ht="27">
      <c r="B26" s="30" t="s">
        <v>16</v>
      </c>
      <c r="C26" s="31">
        <f>C18+C25</f>
        <v>14787.320000000002</v>
      </c>
      <c r="D26" s="31">
        <f>D18+D25</f>
        <v>480199.45</v>
      </c>
      <c r="E26" s="31">
        <f>E18+E25</f>
        <v>470257.83999999997</v>
      </c>
      <c r="F26" s="31">
        <f>F18+F25</f>
        <v>24728.930000000066</v>
      </c>
    </row>
    <row r="27" spans="2:6" ht="16.5" thickBot="1">
      <c r="B27" s="70" t="s">
        <v>31</v>
      </c>
      <c r="C27" s="71"/>
      <c r="D27" s="71"/>
      <c r="E27" s="71"/>
      <c r="F27" s="72"/>
    </row>
    <row r="28" spans="2:6" ht="16.5" thickBot="1">
      <c r="B28" s="19" t="s">
        <v>25</v>
      </c>
      <c r="C28" s="48"/>
      <c r="D28" s="20"/>
      <c r="E28" s="21"/>
      <c r="F28" s="22"/>
    </row>
    <row r="30" spans="2:8" ht="15.75">
      <c r="B30" s="68" t="s">
        <v>55</v>
      </c>
      <c r="C30" s="68"/>
      <c r="D30" s="68"/>
      <c r="E30" s="68"/>
      <c r="F30" s="68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6">
      <selection activeCell="G34" sqref="G3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4" t="s">
        <v>27</v>
      </c>
      <c r="B1" s="84"/>
      <c r="C1" s="84"/>
      <c r="D1" s="84"/>
      <c r="E1" s="84"/>
      <c r="F1" s="84"/>
      <c r="G1" s="84"/>
    </row>
    <row r="2" spans="1:7" ht="15.75">
      <c r="A2" s="84" t="s">
        <v>26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38"/>
      <c r="B4" s="41"/>
      <c r="C4" s="38"/>
      <c r="D4" s="87" t="s">
        <v>39</v>
      </c>
      <c r="E4" s="87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43</v>
      </c>
      <c r="D5" s="45" t="s">
        <v>40</v>
      </c>
      <c r="E5" s="46" t="s">
        <v>41</v>
      </c>
      <c r="F5" s="47" t="s">
        <v>5</v>
      </c>
      <c r="G5" s="43" t="s">
        <v>6</v>
      </c>
    </row>
    <row r="6" spans="1:7" ht="15.75" customHeight="1">
      <c r="A6" s="77" t="s">
        <v>42</v>
      </c>
      <c r="B6" s="79"/>
      <c r="C6" s="79"/>
      <c r="D6" s="79"/>
      <c r="E6" s="79"/>
      <c r="F6" s="79"/>
      <c r="G6" s="80"/>
    </row>
    <row r="7" spans="1:7" ht="15.75" customHeight="1">
      <c r="A7" s="81" t="s">
        <v>9</v>
      </c>
      <c r="B7" s="82"/>
      <c r="C7" s="82"/>
      <c r="D7" s="82"/>
      <c r="E7" s="82"/>
      <c r="F7" s="82"/>
      <c r="G7" s="86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49</v>
      </c>
      <c r="B9" s="51"/>
      <c r="C9" s="51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20.25" customHeight="1">
      <c r="A11" s="4" t="s">
        <v>34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3.5" customHeight="1">
      <c r="A12" s="4" t="s">
        <v>35</v>
      </c>
      <c r="B12" s="51">
        <v>0.05</v>
      </c>
      <c r="C12" s="51">
        <v>0.05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4.25" customHeight="1">
      <c r="A13" s="4" t="s">
        <v>50</v>
      </c>
      <c r="B13" s="51">
        <v>0.24</v>
      </c>
      <c r="C13" s="51">
        <v>0.24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26.75" customHeight="1">
      <c r="A14" s="58" t="s">
        <v>54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5.44</v>
      </c>
      <c r="C15" s="18">
        <v>5.44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51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52</v>
      </c>
      <c r="B17" s="18">
        <v>0.87</v>
      </c>
      <c r="C17" s="18">
        <v>0.87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2"/>
      <c r="C18" s="52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12.95</v>
      </c>
      <c r="C19" s="32">
        <f>SUM(C8:C18)</f>
        <v>12.95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83"/>
    </row>
    <row r="21" spans="1:7" ht="15.75">
      <c r="A21" s="59" t="s">
        <v>60</v>
      </c>
      <c r="B21" s="56">
        <v>1.59</v>
      </c>
      <c r="C21" s="56">
        <v>1.59</v>
      </c>
      <c r="D21" s="18">
        <f>B21-C21</f>
        <v>0</v>
      </c>
      <c r="E21" s="5">
        <f>D21*'Часть 1'!$D$7*12/1000</f>
        <v>0</v>
      </c>
      <c r="F21" s="57" t="s">
        <v>53</v>
      </c>
      <c r="G21" s="57" t="s">
        <v>53</v>
      </c>
    </row>
    <row r="22" spans="1:7" ht="15.75">
      <c r="A22" s="60" t="s">
        <v>61</v>
      </c>
      <c r="B22" s="56">
        <v>0.92</v>
      </c>
      <c r="C22" s="56">
        <v>0.46</v>
      </c>
      <c r="D22" s="51">
        <f>B22-C22</f>
        <v>0.46</v>
      </c>
      <c r="E22" s="62">
        <f>D22*'Часть 1'!$D$7*12/1000</f>
        <v>3.6550680000000004</v>
      </c>
      <c r="F22" s="57" t="s">
        <v>62</v>
      </c>
      <c r="G22" s="57" t="s">
        <v>63</v>
      </c>
    </row>
    <row r="23" spans="1:7" ht="15.75">
      <c r="A23" s="60" t="s">
        <v>64</v>
      </c>
      <c r="B23" s="56"/>
      <c r="C23" s="56">
        <v>0.82</v>
      </c>
      <c r="D23" s="51">
        <f>E23/'Часть 1'!D7/12*1000</f>
        <v>-0.8208109944876539</v>
      </c>
      <c r="E23" s="62">
        <v>-6.522</v>
      </c>
      <c r="F23" s="57"/>
      <c r="G23" s="57" t="s">
        <v>65</v>
      </c>
    </row>
    <row r="24" spans="1:7" ht="15.75">
      <c r="A24" s="60" t="s">
        <v>66</v>
      </c>
      <c r="B24" s="56"/>
      <c r="C24" s="56">
        <v>0.36</v>
      </c>
      <c r="D24" s="51">
        <f>E24/12/'Часть 1'!D7*1000</f>
        <v>0.36119711042311664</v>
      </c>
      <c r="E24" s="62">
        <v>2.87</v>
      </c>
      <c r="F24" s="57"/>
      <c r="G24" s="57"/>
    </row>
    <row r="25" spans="1:7" ht="16.5" thickBot="1">
      <c r="A25" s="53" t="s">
        <v>29</v>
      </c>
      <c r="B25" s="50">
        <f>SUM(B21:B24)</f>
        <v>2.5100000000000002</v>
      </c>
      <c r="C25" s="50">
        <f>SUM(C21:C24)</f>
        <v>3.23</v>
      </c>
      <c r="D25" s="50">
        <f>SUM(D21:D24)</f>
        <v>0.0003861159354627275</v>
      </c>
      <c r="E25" s="50">
        <f>SUM(E21:E24)</f>
        <v>0.0030680000000002927</v>
      </c>
      <c r="F25" s="54" t="s">
        <v>8</v>
      </c>
      <c r="G25" s="54" t="s">
        <v>8</v>
      </c>
    </row>
    <row r="26" spans="1:7" ht="16.5" thickBot="1">
      <c r="A26" s="33" t="s">
        <v>30</v>
      </c>
      <c r="B26" s="36">
        <f>B19+B25</f>
        <v>15.459999999999999</v>
      </c>
      <c r="C26" s="36">
        <f>C19+C25</f>
        <v>16.18</v>
      </c>
      <c r="D26" s="36">
        <f>D19+D25</f>
        <v>0.0003861159354627275</v>
      </c>
      <c r="E26" s="55">
        <f>E19+E25</f>
        <v>0.0030680000000002927</v>
      </c>
      <c r="F26" s="34" t="s">
        <v>8</v>
      </c>
      <c r="G26" s="35" t="s">
        <v>8</v>
      </c>
    </row>
    <row r="27" spans="1:7" ht="15.75">
      <c r="A27" s="6"/>
      <c r="B27" s="8"/>
      <c r="C27" s="7"/>
      <c r="D27" s="7"/>
      <c r="E27" s="7"/>
      <c r="F27" s="7"/>
      <c r="G27" s="7"/>
    </row>
    <row r="29" spans="1:7" ht="15.75">
      <c r="A29" s="68" t="s">
        <v>55</v>
      </c>
      <c r="B29" s="68"/>
      <c r="C29" s="68"/>
      <c r="D29" s="68"/>
      <c r="E29" s="68"/>
      <c r="F29" s="68"/>
      <c r="G29" s="68"/>
    </row>
  </sheetData>
  <sheetProtection/>
  <mergeCells count="8">
    <mergeCell ref="A29:G29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2013-03-11T05:11:04Z</cp:lastPrinted>
  <dcterms:created xsi:type="dcterms:W3CDTF">2008-12-01T07:12:21Z</dcterms:created>
  <dcterms:modified xsi:type="dcterms:W3CDTF">2013-03-11T05:17:11Z</dcterms:modified>
  <cp:category/>
  <cp:version/>
  <cp:contentType/>
  <cp:contentStatus/>
</cp:coreProperties>
</file>