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<sst xmlns="http://schemas.openxmlformats.org/spreadsheetml/2006/main" count="89" uniqueCount="59">
  <si>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</si>
  <si>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</si>
  <si>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</si>
  <si>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</si>
  <si>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</si>
  <si>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</si>
  <si>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</si>
  <si>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</si>
  <si>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</si>
  <si>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</si>
  <si>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</si>
  <si>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</si>
  <si>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</si>
  <si>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</si>
  <si>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</si>
  <si>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</si>
  <si>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</si>
  <si>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</si>
  <si>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</si>
  <si>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</si>
  <si>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</si>
  <si>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</si>
  <si>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</si>
  <si>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</si>
  <si>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</si>
  <si>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</si>
  <si>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</si>
  <si>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</si>
  <si>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</si>
  <si>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</si>
  <si>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</si>
  <si>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</si>
  <si>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</si>
  <si>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</si>
  <si>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</si>
  <si>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</si>
  <si>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</si>
  <si>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</si>
  <si>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</si>
  <si>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</si>
  <si>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</si>
  <si>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</si>
  <si>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</si>
  <si>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ул.Матросова, 7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</si>
  <si>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</si>
  <si>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</si>
  <si>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</si>
  <si>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</si>
  <si>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</si>
  <si>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</si>
  <si>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</si>
  <si>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</si>
  <si>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</si>
  <si>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</si>
  <si>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01.01.2012г.,     руб.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</si>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</sst>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3" fillId="24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69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I19" sqref="I19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4" width="13.25390625" style="2" customWidth="1"/>
    <col min="5" max="5" width="14.00390625" style="0" customWidth="1"/>
    <col min="6" max="6" width="13.00390625" style="0" customWidth="1"/>
  </cols>
  <sheetData>
    <row r="1" ht="15.75">
      <c r="E1" s="1"/>
    </row>
    <row r="2" spans="2:9" ht="15.75">
      <c r="B2" s="64" t="s">
        <v>19</v>
      </c>
      <c r="C2" s="64"/>
      <c r="D2" s="64"/>
      <c r="E2" s="64"/>
      <c r="F2" s="64"/>
      <c r="G2" s="13"/>
      <c r="H2" s="13"/>
      <c r="I2" s="13"/>
    </row>
    <row r="3" spans="2:9" ht="15.75">
      <c r="B3" s="64" t="s">
        <v>18</v>
      </c>
      <c r="C3" s="64"/>
      <c r="D3" s="64"/>
      <c r="E3" s="64"/>
      <c r="F3" s="64"/>
      <c r="G3" s="12"/>
      <c r="H3" s="12"/>
      <c r="I3" s="12"/>
    </row>
    <row r="4" spans="2:9" ht="15.75">
      <c r="B4" s="64" t="s">
        <v>20</v>
      </c>
      <c r="C4" s="64"/>
      <c r="D4" s="64"/>
      <c r="E4" s="64"/>
      <c r="F4" s="64"/>
      <c r="G4" s="12"/>
      <c r="H4" s="12"/>
      <c r="I4" s="12"/>
    </row>
    <row r="5" spans="2:9" ht="15.75">
      <c r="B5" s="64" t="s">
        <v>58</v>
      </c>
      <c r="C5" s="64"/>
      <c r="D5" s="64"/>
      <c r="E5" s="64"/>
      <c r="F5" s="64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C7" s="41"/>
      <c r="D7" s="41">
        <v>568.8</v>
      </c>
      <c r="E7" s="40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1" t="s">
        <v>43</v>
      </c>
      <c r="C13" s="72"/>
      <c r="D13" s="72"/>
      <c r="E13" s="72"/>
      <c r="F13" s="73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4" t="s">
        <v>31</v>
      </c>
      <c r="C15" s="69">
        <v>-1238.62</v>
      </c>
      <c r="D15" s="83">
        <v>88329.59</v>
      </c>
      <c r="E15" s="83">
        <v>82616.77</v>
      </c>
      <c r="F15" s="84">
        <f>C15+D15-E15</f>
        <v>4474.199999999997</v>
      </c>
    </row>
    <row r="16" spans="2:6" ht="227.25" customHeight="1">
      <c r="B16" s="15" t="s">
        <v>46</v>
      </c>
      <c r="C16" s="70"/>
      <c r="D16" s="85"/>
      <c r="E16" s="85"/>
      <c r="F16" s="86"/>
    </row>
    <row r="17" spans="2:6" ht="18.75" customHeight="1" thickBot="1">
      <c r="B17" s="38" t="s">
        <v>47</v>
      </c>
      <c r="C17" s="36"/>
      <c r="D17" s="36"/>
      <c r="E17" s="37"/>
      <c r="F17" s="37"/>
    </row>
    <row r="18" spans="2:6" ht="16.5" thickBot="1">
      <c r="B18" s="19" t="s">
        <v>23</v>
      </c>
      <c r="C18" s="28">
        <f>C15+C17</f>
        <v>-1238.62</v>
      </c>
      <c r="D18" s="28">
        <f>D15</f>
        <v>88329.59</v>
      </c>
      <c r="E18" s="28">
        <f>E15+E17</f>
        <v>82616.77</v>
      </c>
      <c r="F18" s="28">
        <f>F15+F17</f>
        <v>4474.199999999997</v>
      </c>
    </row>
    <row r="19" spans="2:6" ht="15.75">
      <c r="B19" s="74" t="s">
        <v>11</v>
      </c>
      <c r="C19" s="75"/>
      <c r="D19" s="75"/>
      <c r="E19" s="75"/>
      <c r="F19" s="76"/>
    </row>
    <row r="20" spans="2:6" ht="15.75">
      <c r="B20" s="11" t="s">
        <v>12</v>
      </c>
      <c r="C20" s="91">
        <v>-2982.8</v>
      </c>
      <c r="D20" s="91">
        <v>240835.76</v>
      </c>
      <c r="E20" s="91">
        <v>223157.9</v>
      </c>
      <c r="F20" s="87">
        <f>C20+D20-E20</f>
        <v>14695.060000000027</v>
      </c>
    </row>
    <row r="21" spans="2:6" ht="15.75">
      <c r="B21" s="11" t="s">
        <v>34</v>
      </c>
      <c r="C21" s="91">
        <v>-312.62</v>
      </c>
      <c r="D21" s="91">
        <v>21032.57</v>
      </c>
      <c r="E21" s="91">
        <v>20708.94</v>
      </c>
      <c r="F21" s="88">
        <f>C21+D21-E21</f>
        <v>11.010000000002037</v>
      </c>
    </row>
    <row r="22" spans="2:6" ht="15.75">
      <c r="B22" s="11" t="s">
        <v>13</v>
      </c>
      <c r="C22" s="89"/>
      <c r="D22" s="89"/>
      <c r="E22" s="90"/>
      <c r="F22" s="88"/>
    </row>
    <row r="23" spans="2:6" ht="15.75">
      <c r="B23" s="11" t="s">
        <v>14</v>
      </c>
      <c r="C23" s="91">
        <v>-452.7</v>
      </c>
      <c r="D23" s="91">
        <v>34020.79</v>
      </c>
      <c r="E23" s="91">
        <v>33366.19</v>
      </c>
      <c r="F23" s="88">
        <f>C23+D23-E23</f>
        <v>201.90000000000146</v>
      </c>
    </row>
    <row r="24" spans="2:6" ht="16.5" thickBot="1">
      <c r="B24" s="11" t="s">
        <v>15</v>
      </c>
      <c r="C24" s="17"/>
      <c r="D24" s="17"/>
      <c r="E24" s="16"/>
      <c r="F24" s="18"/>
    </row>
    <row r="25" spans="2:6" ht="16.5" thickBot="1">
      <c r="B25" s="49" t="s">
        <v>24</v>
      </c>
      <c r="C25" s="28">
        <f>SUM(C20:C24)</f>
        <v>-3748.12</v>
      </c>
      <c r="D25" s="50">
        <f>D20+D21+D23</f>
        <v>295889.12</v>
      </c>
      <c r="E25" s="28">
        <f>SUM(E20:E24)</f>
        <v>277233.03</v>
      </c>
      <c r="F25" s="28">
        <f>SUM(F20:F24)</f>
        <v>14907.97000000003</v>
      </c>
    </row>
    <row r="26" spans="2:6" ht="27">
      <c r="B26" s="29" t="s">
        <v>16</v>
      </c>
      <c r="C26" s="30">
        <f>C18+C25</f>
        <v>-4986.74</v>
      </c>
      <c r="D26" s="51">
        <f>D18+D25</f>
        <v>384218.70999999996</v>
      </c>
      <c r="E26" s="30">
        <f>E18+E25</f>
        <v>359849.80000000005</v>
      </c>
      <c r="F26" s="30">
        <f>F18+F25</f>
        <v>19382.170000000027</v>
      </c>
    </row>
    <row r="27" spans="2:6" ht="16.5" thickBot="1">
      <c r="B27" s="66" t="s">
        <v>32</v>
      </c>
      <c r="C27" s="67"/>
      <c r="D27" s="67"/>
      <c r="E27" s="67"/>
      <c r="F27" s="68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4" t="s">
        <v>53</v>
      </c>
      <c r="C30" s="64"/>
      <c r="D30" s="64"/>
      <c r="E30" s="64"/>
      <c r="F30" s="64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3">
      <selection activeCell="H8" sqref="H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7" t="s">
        <v>27</v>
      </c>
      <c r="B1" s="77"/>
      <c r="C1" s="77"/>
      <c r="D1" s="77"/>
      <c r="E1" s="77"/>
      <c r="F1" s="77"/>
      <c r="G1" s="77"/>
    </row>
    <row r="2" spans="1:7" ht="15.75">
      <c r="A2" s="77" t="s">
        <v>26</v>
      </c>
      <c r="B2" s="77"/>
      <c r="C2" s="77"/>
      <c r="D2" s="77"/>
      <c r="E2" s="77"/>
      <c r="F2" s="77"/>
      <c r="G2" s="77"/>
    </row>
    <row r="3" spans="1:7" ht="15.75">
      <c r="A3" s="78" t="s">
        <v>0</v>
      </c>
      <c r="B3" s="78"/>
      <c r="C3" s="78"/>
      <c r="D3" s="78"/>
      <c r="E3" s="78"/>
      <c r="F3" s="78"/>
      <c r="G3" s="78"/>
    </row>
    <row r="4" spans="1:7" ht="15.75">
      <c r="A4" s="39"/>
      <c r="B4" s="42"/>
      <c r="C4" s="39"/>
      <c r="D4" s="79" t="s">
        <v>40</v>
      </c>
      <c r="E4" s="79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45</v>
      </c>
      <c r="D5" s="46" t="s">
        <v>41</v>
      </c>
      <c r="E5" s="47" t="s">
        <v>42</v>
      </c>
      <c r="F5" s="48" t="s">
        <v>5</v>
      </c>
      <c r="G5" s="44" t="s">
        <v>6</v>
      </c>
    </row>
    <row r="6" spans="1:7" ht="15.75" customHeight="1">
      <c r="A6" s="71" t="s">
        <v>43</v>
      </c>
      <c r="B6" s="72"/>
      <c r="C6" s="72"/>
      <c r="D6" s="72"/>
      <c r="E6" s="72"/>
      <c r="F6" s="72"/>
      <c r="G6" s="73"/>
    </row>
    <row r="7" spans="1:7" ht="15.75" customHeight="1">
      <c r="A7" s="74" t="s">
        <v>9</v>
      </c>
      <c r="B7" s="75"/>
      <c r="C7" s="75"/>
      <c r="D7" s="75"/>
      <c r="E7" s="75"/>
      <c r="F7" s="75"/>
      <c r="G7" s="76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1'!$C$7*12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3"/>
      <c r="C9" s="53"/>
      <c r="D9" s="5">
        <f>B9-C9</f>
        <v>0</v>
      </c>
      <c r="E9" s="5">
        <f>D9*'Часть 1'!$C$7*12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1'!$C$7*12</f>
        <v>0</v>
      </c>
      <c r="F10" s="23" t="s">
        <v>8</v>
      </c>
      <c r="G10" s="23" t="s">
        <v>8</v>
      </c>
    </row>
    <row r="11" spans="1:7" ht="1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1'!$C$7*12</f>
        <v>0</v>
      </c>
      <c r="F11" s="23" t="s">
        <v>8</v>
      </c>
      <c r="G11" s="23" t="s">
        <v>8</v>
      </c>
    </row>
    <row r="12" spans="1:7" ht="39" customHeight="1">
      <c r="A12" s="4" t="s">
        <v>36</v>
      </c>
      <c r="B12" s="53">
        <v>0.05</v>
      </c>
      <c r="C12" s="53">
        <v>0.05</v>
      </c>
      <c r="D12" s="5">
        <f t="shared" si="0"/>
        <v>0</v>
      </c>
      <c r="E12" s="5">
        <f>D12*'Часть 1'!$C$7*12</f>
        <v>0</v>
      </c>
      <c r="F12" s="23" t="s">
        <v>8</v>
      </c>
      <c r="G12" s="23" t="s">
        <v>8</v>
      </c>
    </row>
    <row r="13" spans="1:7" ht="37.5" customHeight="1">
      <c r="A13" s="4" t="s">
        <v>49</v>
      </c>
      <c r="B13" s="53">
        <v>0.24</v>
      </c>
      <c r="C13" s="53">
        <v>0.24</v>
      </c>
      <c r="D13" s="5">
        <f t="shared" si="0"/>
        <v>0</v>
      </c>
      <c r="E13" s="5">
        <f>D13*'Часть 1'!$C$7*12</f>
        <v>0</v>
      </c>
      <c r="F13" s="23" t="s">
        <v>8</v>
      </c>
      <c r="G13" s="23" t="s">
        <v>8</v>
      </c>
    </row>
    <row r="14" spans="1:7" ht="123" customHeight="1">
      <c r="A14" s="63" t="s">
        <v>52</v>
      </c>
      <c r="B14" s="5">
        <v>3.17</v>
      </c>
      <c r="C14" s="5">
        <v>3.17</v>
      </c>
      <c r="D14" s="5">
        <f t="shared" si="0"/>
        <v>0</v>
      </c>
      <c r="E14" s="5">
        <f>D14*'Часть 1'!$C$7*12</f>
        <v>0</v>
      </c>
      <c r="F14" s="23" t="s">
        <v>8</v>
      </c>
      <c r="G14" s="23" t="s">
        <v>8</v>
      </c>
    </row>
    <row r="15" spans="1:7" ht="127.5">
      <c r="A15" s="24" t="s">
        <v>44</v>
      </c>
      <c r="B15" s="18">
        <v>5.44</v>
      </c>
      <c r="C15" s="18">
        <v>5.44</v>
      </c>
      <c r="D15" s="5">
        <f t="shared" si="0"/>
        <v>0</v>
      </c>
      <c r="E15" s="5">
        <f>D15*'Часть 1'!$C$7*12</f>
        <v>0</v>
      </c>
      <c r="F15" s="23" t="s">
        <v>8</v>
      </c>
      <c r="G15" s="23" t="s">
        <v>8</v>
      </c>
    </row>
    <row r="16" spans="1:7" ht="15.75">
      <c r="A16" s="24" t="s">
        <v>50</v>
      </c>
      <c r="B16" s="18">
        <v>0.88</v>
      </c>
      <c r="C16" s="18">
        <v>0.88</v>
      </c>
      <c r="D16" s="5">
        <f t="shared" si="0"/>
        <v>0</v>
      </c>
      <c r="E16" s="5">
        <f>D16*'Часть 1'!$C$7*12</f>
        <v>0</v>
      </c>
      <c r="F16" s="23" t="s">
        <v>8</v>
      </c>
      <c r="G16" s="23" t="s">
        <v>8</v>
      </c>
    </row>
    <row r="17" spans="1:7" ht="38.25">
      <c r="A17" s="24" t="s">
        <v>51</v>
      </c>
      <c r="B17" s="18">
        <v>0.87</v>
      </c>
      <c r="C17" s="18">
        <v>0.87</v>
      </c>
      <c r="D17" s="18">
        <f t="shared" si="0"/>
        <v>0</v>
      </c>
      <c r="E17" s="5">
        <f>D17*'Часть 1'!$C$7*12</f>
        <v>0</v>
      </c>
      <c r="F17" s="23" t="s">
        <v>8</v>
      </c>
      <c r="G17" s="23" t="s">
        <v>8</v>
      </c>
    </row>
    <row r="18" spans="1:7" ht="26.25" thickBot="1">
      <c r="A18" s="24" t="s">
        <v>7</v>
      </c>
      <c r="B18" s="54"/>
      <c r="C18" s="54"/>
      <c r="D18" s="18">
        <f t="shared" si="0"/>
        <v>0</v>
      </c>
      <c r="E18" s="5">
        <f>D18*'Часть 1'!$C$7*12</f>
        <v>0</v>
      </c>
      <c r="F18" s="25" t="s">
        <v>8</v>
      </c>
      <c r="G18" s="25" t="s">
        <v>8</v>
      </c>
    </row>
    <row r="19" spans="1:7" ht="16.5" thickBot="1">
      <c r="A19" s="19" t="s">
        <v>28</v>
      </c>
      <c r="B19" s="31">
        <f>SUM(B8:B18)</f>
        <v>12.95</v>
      </c>
      <c r="C19" s="31">
        <f>SUM(C8:C18)</f>
        <v>12.95</v>
      </c>
      <c r="D19" s="31">
        <f>SUM(D8:D18)</f>
        <v>0</v>
      </c>
      <c r="E19" s="31">
        <f>SUM(E8:E18)</f>
        <v>0</v>
      </c>
      <c r="F19" s="26" t="s">
        <v>8</v>
      </c>
      <c r="G19" s="27" t="s">
        <v>8</v>
      </c>
    </row>
    <row r="20" spans="1:7" ht="15.75">
      <c r="A20" s="80" t="s">
        <v>10</v>
      </c>
      <c r="B20" s="81"/>
      <c r="C20" s="81"/>
      <c r="D20" s="81"/>
      <c r="E20" s="81"/>
      <c r="F20" s="81"/>
      <c r="G20" s="82"/>
    </row>
    <row r="21" spans="1:7" ht="15.75">
      <c r="A21" s="58"/>
      <c r="B21" s="59"/>
      <c r="C21" s="59"/>
      <c r="D21" s="60">
        <f>B21-C21</f>
        <v>0</v>
      </c>
      <c r="E21" s="62">
        <f>D21*'Часть 1'!$C$7*12/1000</f>
        <v>0</v>
      </c>
      <c r="F21" s="61"/>
      <c r="G21" s="61"/>
    </row>
    <row r="22" spans="1:7" ht="16.5" thickBot="1">
      <c r="A22" s="49" t="s">
        <v>29</v>
      </c>
      <c r="B22" s="55">
        <f>SUM(B21:B21)</f>
        <v>0</v>
      </c>
      <c r="C22" s="55">
        <f>SUM(C21:C21)</f>
        <v>0</v>
      </c>
      <c r="D22" s="55">
        <f>SUM(D21:D21)</f>
        <v>0</v>
      </c>
      <c r="E22" s="56">
        <f>SUM(E21:E21)</f>
        <v>0</v>
      </c>
      <c r="F22" s="52" t="s">
        <v>8</v>
      </c>
      <c r="G22" s="52" t="s">
        <v>8</v>
      </c>
    </row>
    <row r="23" spans="1:7" ht="16.5" thickBot="1">
      <c r="A23" s="32" t="s">
        <v>30</v>
      </c>
      <c r="B23" s="35">
        <f>B19+B22</f>
        <v>12.95</v>
      </c>
      <c r="C23" s="35">
        <f>C19+C22</f>
        <v>12.95</v>
      </c>
      <c r="D23" s="35">
        <f>D19+D22</f>
        <v>0</v>
      </c>
      <c r="E23" s="57">
        <f>E19+E22</f>
        <v>0</v>
      </c>
      <c r="F23" s="33" t="s">
        <v>8</v>
      </c>
      <c r="G23" s="3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4" t="s">
        <v>53</v>
      </c>
      <c r="B26" s="64"/>
      <c r="C26" s="64"/>
      <c r="D26" s="64"/>
      <c r="E26" s="64"/>
      <c r="F26" s="64"/>
      <c r="G26" s="6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2013-03-11T05:30:35Z</cp:lastPrinted>
  <dcterms:created xsi:type="dcterms:W3CDTF">2008-12-01T07:12:21Z</dcterms:created>
  <dcterms:modified xsi:type="dcterms:W3CDTF">2013-03-11T05:30:36Z</dcterms:modified>
  <cp:category/>
  <cp:version/>
  <cp:contentType/>
  <cp:contentStatus/>
</cp:coreProperties>
</file>