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<sst xmlns="http://schemas.openxmlformats.org/spreadsheetml/2006/main" count="89" uniqueCount="59">
  <si>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</si>
  <si>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</si>
  <si>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</si>
  <si>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</si>
  <si>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</si>
  <si>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</si>
  <si>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</si>
  <si>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</si>
  <si>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</si>
  <si>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</si>
  <si>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</si>
  <si>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</si>
  <si>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</si>
  <si>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</si>
  <si>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</si>
  <si>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</si>
  <si>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</si>
  <si>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</si>
  <si>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</si>
  <si>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</si>
  <si>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</si>
  <si>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</si>
  <si>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</si>
  <si>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</si>
  <si>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</si>
  <si>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</si>
  <si>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</si>
  <si>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</si>
  <si>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</si>
  <si>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</si>
  <si>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</si>
  <si>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</si>
  <si>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</si>
  <si>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</si>
  <si>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</si>
  <si>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</si>
  <si>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</si>
  <si>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</si>
  <si>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</si>
  <si>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</si>
  <si>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</si>
  <si>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</si>
  <si>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</si>
  <si>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3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</si>
  <si>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</si>
  <si>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</si>
  <si>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</si>
  <si>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</si>
  <si>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</si>
  <si>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</si>
  <si>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</si>
  <si>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</si>
  <si>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</si>
  <si>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</si>
  <si>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</si>
  <si>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</si>
  <si>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</si>
  <si>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</si>
  <si>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>Задолженность собственников на 01.01.2013г.,    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</si>
</sst>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25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1" fillId="0" borderId="29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 shrinkToFit="1"/>
    </xf>
    <xf numFmtId="172" fontId="1" fillId="0" borderId="25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B18" sqref="B18"/>
    </sheetView>
  </sheetViews>
  <sheetFormatPr defaultColWidth="9.00390625" defaultRowHeight="15.75"/>
  <cols>
    <col min="1" max="1" width="3.00390625" style="0" customWidth="1"/>
    <col min="2" max="2" width="26.2539062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0" t="s">
        <v>19</v>
      </c>
      <c r="C2" s="70"/>
      <c r="D2" s="70"/>
      <c r="E2" s="70"/>
      <c r="F2" s="70"/>
      <c r="G2" s="13"/>
      <c r="H2" s="13"/>
      <c r="I2" s="13"/>
    </row>
    <row r="3" spans="2:9" ht="15.75">
      <c r="B3" s="70" t="s">
        <v>18</v>
      </c>
      <c r="C3" s="70"/>
      <c r="D3" s="70"/>
      <c r="E3" s="70"/>
      <c r="F3" s="70"/>
      <c r="G3" s="12"/>
      <c r="H3" s="12"/>
      <c r="I3" s="12"/>
    </row>
    <row r="4" spans="2:9" ht="15.75">
      <c r="B4" s="70" t="s">
        <v>20</v>
      </c>
      <c r="C4" s="70"/>
      <c r="D4" s="70"/>
      <c r="E4" s="70"/>
      <c r="F4" s="70"/>
      <c r="G4" s="12"/>
      <c r="H4" s="12"/>
      <c r="I4" s="12"/>
    </row>
    <row r="5" spans="2:9" ht="15.75">
      <c r="B5" s="70" t="s">
        <v>54</v>
      </c>
      <c r="C5" s="70"/>
      <c r="D5" s="70"/>
      <c r="E5" s="70"/>
      <c r="F5" s="70"/>
      <c r="G5" s="12"/>
      <c r="H5" s="12"/>
      <c r="I5" s="12"/>
    </row>
    <row r="6" spans="2:5" ht="15.75">
      <c r="B6" s="9"/>
      <c r="C6" s="10"/>
      <c r="D6" s="10"/>
      <c r="E6" s="1"/>
    </row>
    <row r="7" spans="2:6" ht="15.75">
      <c r="B7" s="10" t="s">
        <v>37</v>
      </c>
      <c r="E7" s="40">
        <v>568.1</v>
      </c>
      <c r="F7" s="39" t="s">
        <v>38</v>
      </c>
    </row>
    <row r="8" spans="2:6" ht="15.75">
      <c r="B8" s="10" t="s">
        <v>39</v>
      </c>
      <c r="C8" s="10"/>
      <c r="D8" s="10"/>
      <c r="E8" s="62">
        <v>126.9</v>
      </c>
      <c r="F8" t="s">
        <v>38</v>
      </c>
    </row>
    <row r="9" spans="2:5" ht="15.75">
      <c r="B9" s="10"/>
      <c r="C9" s="10"/>
      <c r="D9" s="10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3" t="s">
        <v>58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7" t="s">
        <v>43</v>
      </c>
      <c r="C13" s="78"/>
      <c r="D13" s="78"/>
      <c r="E13" s="78"/>
      <c r="F13" s="79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1">
        <v>12260.2</v>
      </c>
      <c r="D15" s="73">
        <v>93014.88</v>
      </c>
      <c r="E15" s="73">
        <v>91979.65</v>
      </c>
      <c r="F15" s="75">
        <f>C15+D15-E15</f>
        <v>13295.430000000008</v>
      </c>
    </row>
    <row r="16" spans="2:6" ht="192.75" customHeight="1">
      <c r="B16" s="15" t="s">
        <v>46</v>
      </c>
      <c r="C16" s="72"/>
      <c r="D16" s="74"/>
      <c r="E16" s="74"/>
      <c r="F16" s="76"/>
    </row>
    <row r="17" spans="2:6" ht="18.75" customHeight="1" thickBot="1">
      <c r="B17" s="37" t="s">
        <v>47</v>
      </c>
      <c r="C17" s="86">
        <v>240.89</v>
      </c>
      <c r="D17" s="86">
        <v>463.56</v>
      </c>
      <c r="E17" s="86">
        <v>434.49</v>
      </c>
      <c r="F17" s="58">
        <f>C17+D17-E17</f>
        <v>269.96000000000004</v>
      </c>
    </row>
    <row r="18" spans="2:6" ht="16.5" thickBot="1">
      <c r="B18" s="19" t="s">
        <v>23</v>
      </c>
      <c r="C18" s="29">
        <f>C15+C17</f>
        <v>12501.09</v>
      </c>
      <c r="D18" s="29">
        <f>D15+D17</f>
        <v>93478.44</v>
      </c>
      <c r="E18" s="29">
        <f>E15+E17</f>
        <v>92414.14</v>
      </c>
      <c r="F18" s="29">
        <f>F15+F17</f>
        <v>13565.390000000007</v>
      </c>
    </row>
    <row r="19" spans="2:6" ht="15.75">
      <c r="B19" s="64" t="s">
        <v>11</v>
      </c>
      <c r="C19" s="65"/>
      <c r="D19" s="65"/>
      <c r="E19" s="65"/>
      <c r="F19" s="66"/>
    </row>
    <row r="20" spans="2:6" ht="15.75">
      <c r="B20" s="11" t="s">
        <v>12</v>
      </c>
      <c r="C20" s="89">
        <v>74561.41</v>
      </c>
      <c r="D20" s="89">
        <v>268375.02</v>
      </c>
      <c r="E20" s="89">
        <v>288760.31</v>
      </c>
      <c r="F20" s="90">
        <f>C20+D20-E20</f>
        <v>54176.12000000005</v>
      </c>
    </row>
    <row r="21" spans="2:6" ht="15.75">
      <c r="B21" s="11" t="s">
        <v>34</v>
      </c>
      <c r="C21" s="91">
        <v>10137.01</v>
      </c>
      <c r="D21" s="92">
        <v>36913.26</v>
      </c>
      <c r="E21" s="92">
        <v>35708.07</v>
      </c>
      <c r="F21" s="87">
        <f>C21+D21-E21</f>
        <v>11342.200000000004</v>
      </c>
    </row>
    <row r="22" spans="2:6" ht="15.75">
      <c r="B22" s="11" t="s">
        <v>13</v>
      </c>
      <c r="C22" s="59"/>
      <c r="D22" s="59"/>
      <c r="E22" s="60"/>
      <c r="F22" s="61"/>
    </row>
    <row r="23" spans="2:6" ht="15.75">
      <c r="B23" s="11" t="s">
        <v>14</v>
      </c>
      <c r="C23" s="88">
        <v>15206.57</v>
      </c>
      <c r="D23" s="88">
        <v>63840.06</v>
      </c>
      <c r="E23" s="88">
        <v>61674.18</v>
      </c>
      <c r="F23" s="87">
        <f>C23+D23-E23</f>
        <v>17372.450000000004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99904.98999999999</v>
      </c>
      <c r="D25" s="29">
        <f>D20+D21+D23</f>
        <v>369128.34</v>
      </c>
      <c r="E25" s="29">
        <f>SUM(E20:E24)</f>
        <v>386142.56</v>
      </c>
      <c r="F25" s="29">
        <f>SUM(F20:F24)</f>
        <v>82890.77000000006</v>
      </c>
    </row>
    <row r="26" spans="2:6" ht="27">
      <c r="B26" s="30" t="s">
        <v>16</v>
      </c>
      <c r="C26" s="31">
        <f>C18+C25</f>
        <v>112406.07999999999</v>
      </c>
      <c r="D26" s="31">
        <f>D18+D25</f>
        <v>462606.78</v>
      </c>
      <c r="E26" s="31">
        <f>E18+E25</f>
        <v>478556.7</v>
      </c>
      <c r="F26" s="31">
        <f>F18+F25</f>
        <v>96456.16000000006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0" t="s">
        <v>53</v>
      </c>
      <c r="C30" s="70"/>
      <c r="D30" s="70"/>
      <c r="E30" s="70"/>
      <c r="F30" s="70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5" sqref="A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0" t="s">
        <v>27</v>
      </c>
      <c r="B1" s="80"/>
      <c r="C1" s="80"/>
      <c r="D1" s="80"/>
      <c r="E1" s="80"/>
      <c r="F1" s="80"/>
      <c r="G1" s="80"/>
    </row>
    <row r="2" spans="1:7" ht="15.75">
      <c r="A2" s="80" t="s">
        <v>26</v>
      </c>
      <c r="B2" s="80"/>
      <c r="C2" s="80"/>
      <c r="D2" s="80"/>
      <c r="E2" s="80"/>
      <c r="F2" s="80"/>
      <c r="G2" s="80"/>
    </row>
    <row r="3" spans="1:7" ht="15.75">
      <c r="A3" s="81" t="s">
        <v>0</v>
      </c>
      <c r="B3" s="81"/>
      <c r="C3" s="81"/>
      <c r="D3" s="81"/>
      <c r="E3" s="81"/>
      <c r="F3" s="81"/>
      <c r="G3" s="81"/>
    </row>
    <row r="4" spans="1:7" ht="15.75">
      <c r="A4" s="38"/>
      <c r="B4" s="41"/>
      <c r="C4" s="38"/>
      <c r="D4" s="82" t="s">
        <v>40</v>
      </c>
      <c r="E4" s="82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45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7" t="s">
        <v>43</v>
      </c>
      <c r="B6" s="78"/>
      <c r="C6" s="78"/>
      <c r="D6" s="78"/>
      <c r="E6" s="78"/>
      <c r="F6" s="78"/>
      <c r="G6" s="79"/>
    </row>
    <row r="7" spans="1:7" ht="15.75" customHeight="1">
      <c r="A7" s="64" t="s">
        <v>9</v>
      </c>
      <c r="B7" s="65"/>
      <c r="C7" s="65"/>
      <c r="D7" s="65"/>
      <c r="E7" s="65"/>
      <c r="F7" s="65"/>
      <c r="G7" s="66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1'!$E$7*12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48"/>
      <c r="C9" s="48"/>
      <c r="D9" s="5">
        <f>B9-C9</f>
        <v>0</v>
      </c>
      <c r="E9" s="5">
        <f>D9*'Часть 1'!$E$7*12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1'!$E$7*12</f>
        <v>0</v>
      </c>
      <c r="F10" s="23" t="s">
        <v>8</v>
      </c>
      <c r="G10" s="23" t="s">
        <v>8</v>
      </c>
    </row>
    <row r="11" spans="1:7" ht="17.2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1'!$E$7*12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48">
        <v>0.06</v>
      </c>
      <c r="C12" s="48">
        <v>0.06</v>
      </c>
      <c r="D12" s="5">
        <f t="shared" si="0"/>
        <v>0</v>
      </c>
      <c r="E12" s="5">
        <f>D12*'Часть 1'!$E$7*12</f>
        <v>0</v>
      </c>
      <c r="F12" s="23" t="s">
        <v>8</v>
      </c>
      <c r="G12" s="23" t="s">
        <v>8</v>
      </c>
    </row>
    <row r="13" spans="1:7" ht="45" customHeight="1">
      <c r="A13" s="4" t="s">
        <v>49</v>
      </c>
      <c r="B13" s="48">
        <v>0.26</v>
      </c>
      <c r="C13" s="48">
        <v>0.26</v>
      </c>
      <c r="D13" s="5">
        <f t="shared" si="0"/>
        <v>0</v>
      </c>
      <c r="E13" s="5">
        <f>D13*'Часть 1'!$E$7*12</f>
        <v>0</v>
      </c>
      <c r="F13" s="23" t="s">
        <v>8</v>
      </c>
      <c r="G13" s="23" t="s">
        <v>8</v>
      </c>
    </row>
    <row r="14" spans="1:7" ht="117" customHeight="1">
      <c r="A14" s="56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1'!$E$7*12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5.99</v>
      </c>
      <c r="C15" s="18">
        <v>5.99</v>
      </c>
      <c r="D15" s="5">
        <f t="shared" si="0"/>
        <v>0</v>
      </c>
      <c r="E15" s="5">
        <f>D15*'Часть 1'!$E$7*12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0.97</v>
      </c>
      <c r="C16" s="18">
        <v>0.97</v>
      </c>
      <c r="D16" s="5">
        <f t="shared" si="0"/>
        <v>0</v>
      </c>
      <c r="E16" s="5">
        <f>D16*'Часть 1'!$E$7*12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0.97</v>
      </c>
      <c r="C17" s="18">
        <v>0.97</v>
      </c>
      <c r="D17" s="18">
        <f t="shared" si="0"/>
        <v>0</v>
      </c>
      <c r="E17" s="5">
        <f>D17*'Часть 1'!$E$7*12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9">
        <v>0.14</v>
      </c>
      <c r="C18" s="49">
        <v>0.14</v>
      </c>
      <c r="D18" s="18">
        <f t="shared" si="0"/>
        <v>0</v>
      </c>
      <c r="E18" s="5">
        <f>D18*'Часть 1'!$E$7*12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13.910000000000002</v>
      </c>
      <c r="C19" s="32">
        <f>SUM(C8:C18)</f>
        <v>13.910000000000002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3" t="s">
        <v>10</v>
      </c>
      <c r="B20" s="84"/>
      <c r="C20" s="84"/>
      <c r="D20" s="84"/>
      <c r="E20" s="84"/>
      <c r="F20" s="84"/>
      <c r="G20" s="85"/>
    </row>
    <row r="21" spans="1:7" ht="15.75">
      <c r="A21" s="57"/>
      <c r="B21" s="54"/>
      <c r="C21" s="54"/>
      <c r="D21" s="5">
        <f>B21-C21</f>
        <v>0</v>
      </c>
      <c r="E21" s="5">
        <f>D21*'Часть 1'!$E$7*12/1000</f>
        <v>0</v>
      </c>
      <c r="F21" s="55"/>
      <c r="G21" s="55"/>
    </row>
    <row r="22" spans="1:7" ht="16.5" thickBot="1">
      <c r="A22" s="50" t="s">
        <v>29</v>
      </c>
      <c r="B22" s="51">
        <f>SUM(B21:B21)</f>
        <v>0</v>
      </c>
      <c r="C22" s="51">
        <f>SUM(C21:C21)</f>
        <v>0</v>
      </c>
      <c r="D22" s="51">
        <f>SUM(D21:D21)</f>
        <v>0</v>
      </c>
      <c r="E22" s="51">
        <f>SUM(E21:E21)</f>
        <v>0</v>
      </c>
      <c r="F22" s="52" t="s">
        <v>8</v>
      </c>
      <c r="G22" s="52" t="s">
        <v>8</v>
      </c>
    </row>
    <row r="23" spans="1:7" ht="16.5" thickBot="1">
      <c r="A23" s="33" t="s">
        <v>30</v>
      </c>
      <c r="B23" s="36">
        <f>B19+B22</f>
        <v>13.910000000000002</v>
      </c>
      <c r="C23" s="36">
        <f>C19+C22</f>
        <v>13.910000000000002</v>
      </c>
      <c r="D23" s="36">
        <f>D19+D22</f>
        <v>0</v>
      </c>
      <c r="E23" s="53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0" t="s">
        <v>53</v>
      </c>
      <c r="B26" s="70"/>
      <c r="C26" s="70"/>
      <c r="D26" s="70"/>
      <c r="E26" s="70"/>
      <c r="F26" s="70"/>
      <c r="G26" s="7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2013-03-11T05:32:35Z</cp:lastPrinted>
  <dcterms:created xsi:type="dcterms:W3CDTF">2008-12-01T07:12:21Z</dcterms:created>
  <dcterms:modified xsi:type="dcterms:W3CDTF">2014-02-14T04:46:46Z</dcterms:modified>
  <cp:category/>
  <cp:version/>
  <cp:contentType/>
  <cp:contentStatus/>
</cp:coreProperties>
</file>