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<sst xmlns="http://schemas.openxmlformats.org/spreadsheetml/2006/main" count="89" uniqueCount="59">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</sst>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I26" sqref="I26"/>
    </sheetView>
  </sheetViews>
  <sheetFormatPr defaultColWidth="9.00390625" defaultRowHeight="15.75"/>
  <cols>
    <col min="1" max="1" width="3.00390625" style="0" customWidth="1"/>
    <col min="2" max="2" width="25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5"/>
      <c r="H2" s="15"/>
      <c r="I2" s="15"/>
    </row>
    <row r="3" spans="2:9" ht="15.75">
      <c r="B3" s="64" t="s">
        <v>18</v>
      </c>
      <c r="C3" s="64"/>
      <c r="D3" s="64"/>
      <c r="E3" s="64"/>
      <c r="F3" s="64"/>
      <c r="G3" s="14"/>
      <c r="H3" s="14"/>
      <c r="I3" s="14"/>
    </row>
    <row r="4" spans="2:9" ht="15.75">
      <c r="B4" s="64" t="s">
        <v>20</v>
      </c>
      <c r="C4" s="64"/>
      <c r="D4" s="64"/>
      <c r="E4" s="64"/>
      <c r="F4" s="64"/>
      <c r="G4" s="14"/>
      <c r="H4" s="14"/>
      <c r="I4" s="14"/>
    </row>
    <row r="5" spans="2:9" ht="15.75">
      <c r="B5" s="64" t="s">
        <v>54</v>
      </c>
      <c r="C5" s="64"/>
      <c r="D5" s="64"/>
      <c r="E5" s="64"/>
      <c r="F5" s="6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824.4</v>
      </c>
      <c r="E7" s="42" t="s">
        <v>38</v>
      </c>
    </row>
    <row r="8" spans="2:5" ht="15.75">
      <c r="B8" s="12" t="s">
        <v>39</v>
      </c>
      <c r="C8" s="12"/>
      <c r="D8" s="43"/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1" t="s">
        <v>43</v>
      </c>
      <c r="C13" s="72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6" t="s">
        <v>31</v>
      </c>
      <c r="C15" s="77">
        <v>13570.07</v>
      </c>
      <c r="D15" s="77">
        <v>135926.88</v>
      </c>
      <c r="E15" s="69">
        <v>137612.74</v>
      </c>
      <c r="F15" s="69">
        <f>C15+D15-E15</f>
        <v>11884.210000000021</v>
      </c>
    </row>
    <row r="16" spans="2:6" ht="232.5" customHeight="1">
      <c r="B16" s="17" t="s">
        <v>46</v>
      </c>
      <c r="C16" s="78"/>
      <c r="D16" s="78"/>
      <c r="E16" s="70"/>
      <c r="F16" s="70"/>
    </row>
    <row r="17" spans="2:6" ht="18.75" customHeight="1" thickBot="1">
      <c r="B17" s="40" t="s">
        <v>47</v>
      </c>
      <c r="C17" s="39"/>
      <c r="D17" s="39"/>
      <c r="E17" s="53"/>
      <c r="F17" s="53">
        <f>C17+D17-E17</f>
        <v>0</v>
      </c>
    </row>
    <row r="18" spans="2:6" ht="16.5" thickBot="1">
      <c r="B18" s="21" t="s">
        <v>23</v>
      </c>
      <c r="C18" s="31">
        <f>C15+C17</f>
        <v>13570.07</v>
      </c>
      <c r="D18" s="31">
        <f>D15+D17</f>
        <v>135926.88</v>
      </c>
      <c r="E18" s="31">
        <f>E15+E17</f>
        <v>137612.74</v>
      </c>
      <c r="F18" s="31">
        <f>F15+F17</f>
        <v>11884.210000000021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3" t="s">
        <v>12</v>
      </c>
      <c r="C20" s="11"/>
      <c r="D20" s="11"/>
      <c r="E20" s="6"/>
      <c r="F20" s="25">
        <f>C20+D20-E20</f>
        <v>0</v>
      </c>
    </row>
    <row r="21" spans="2:6" ht="15.75">
      <c r="B21" s="13" t="s">
        <v>34</v>
      </c>
      <c r="C21" s="86">
        <v>5447.13</v>
      </c>
      <c r="D21" s="86">
        <v>59919.67</v>
      </c>
      <c r="E21" s="86">
        <v>60192.98</v>
      </c>
      <c r="F21" s="87">
        <f>C21+D21-E21</f>
        <v>5173.819999999992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6">
        <v>9719.57</v>
      </c>
      <c r="D23" s="86">
        <v>103309.73</v>
      </c>
      <c r="E23" s="86">
        <v>103772.32</v>
      </c>
      <c r="F23" s="85">
        <f>C23+D23-E23</f>
        <v>9256.979999999981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15166.7</v>
      </c>
      <c r="D25" s="31">
        <f>D20+D21+D23</f>
        <v>163229.4</v>
      </c>
      <c r="E25" s="31">
        <f>SUM(E20:E24)</f>
        <v>163965.30000000002</v>
      </c>
      <c r="F25" s="31">
        <f>SUM(F20:F24)</f>
        <v>14430.799999999974</v>
      </c>
    </row>
    <row r="26" spans="2:6" ht="27">
      <c r="B26" s="32" t="s">
        <v>16</v>
      </c>
      <c r="C26" s="33">
        <f>C18+C25</f>
        <v>28736.77</v>
      </c>
      <c r="D26" s="33">
        <f>D18+D25</f>
        <v>299156.28</v>
      </c>
      <c r="E26" s="33">
        <f>E18+E25</f>
        <v>301578.04000000004</v>
      </c>
      <c r="F26" s="33">
        <f>F18+F25</f>
        <v>26315.009999999995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4" t="s">
        <v>53</v>
      </c>
      <c r="C30" s="64"/>
      <c r="D30" s="64"/>
      <c r="E30" s="64"/>
      <c r="F30" s="64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B30:F30"/>
    <mergeCell ref="B11:F11"/>
    <mergeCell ref="B14:F14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I44" sqref="I4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1"/>
      <c r="B4" s="44"/>
      <c r="C4" s="41"/>
      <c r="D4" s="81" t="s">
        <v>40</v>
      </c>
      <c r="E4" s="81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1" t="s">
        <v>43</v>
      </c>
      <c r="B6" s="72"/>
      <c r="C6" s="72"/>
      <c r="D6" s="72"/>
      <c r="E6" s="72"/>
      <c r="F6" s="72"/>
      <c r="G6" s="73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0.5" customHeight="1">
      <c r="A12" s="4" t="s">
        <v>36</v>
      </c>
      <c r="B12" s="55">
        <v>0.06</v>
      </c>
      <c r="C12" s="55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4" customHeight="1">
      <c r="A14" s="61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>
        <v>0.23</v>
      </c>
      <c r="C18" s="51">
        <v>0.23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13.740000000000002</v>
      </c>
      <c r="C19" s="34">
        <f>SUM(C8:C18)</f>
        <v>13.740000000000002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8"/>
      <c r="B21" s="59"/>
      <c r="C21" s="59"/>
      <c r="D21" s="20">
        <f>B21-C21</f>
        <v>0</v>
      </c>
      <c r="E21" s="5">
        <f>D21*'Часть 1'!$D$7*12/1000</f>
        <v>0</v>
      </c>
      <c r="F21" s="60"/>
      <c r="G21" s="60"/>
    </row>
    <row r="22" spans="1:7" ht="16.5" thickBot="1">
      <c r="A22" s="52" t="s">
        <v>29</v>
      </c>
      <c r="B22" s="56">
        <f>SUM(B21:B21)</f>
        <v>0</v>
      </c>
      <c r="C22" s="56">
        <f>SUM(C21:C21)</f>
        <v>0</v>
      </c>
      <c r="D22" s="63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5" t="s">
        <v>30</v>
      </c>
      <c r="B23" s="38">
        <f>B19+B22</f>
        <v>13.740000000000002</v>
      </c>
      <c r="C23" s="38">
        <f>C19+C22</f>
        <v>13.740000000000002</v>
      </c>
      <c r="D23" s="62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4" t="s">
        <v>53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2014-02-14T05:18:21Z</cp:lastPrinted>
  <dcterms:created xsi:type="dcterms:W3CDTF">2008-12-01T07:12:21Z</dcterms:created>
  <dcterms:modified xsi:type="dcterms:W3CDTF">2014-02-14T05:23:50Z</dcterms:modified>
  <cp:category/>
  <cp:version/>
  <cp:contentType/>
  <cp:contentStatus/>
</cp:coreProperties>
</file>